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workbookProtection revisionsPassword="83C3" lockRevision="1"/>
  <bookViews>
    <workbookView xWindow="0" yWindow="0" windowWidth="25600" windowHeight="13020" tabRatio="857" activeTab="2"/>
  </bookViews>
  <sheets>
    <sheet name="GenJourn - p. 1" sheetId="1" r:id="rId1"/>
    <sheet name="GenJourn - p. 2" sheetId="2" r:id="rId2"/>
    <sheet name="General Ledger" sheetId="3" r:id="rId3"/>
    <sheet name="Bank Reconciliation" sheetId="4" r:id="rId4"/>
    <sheet name="Worksheet" sheetId="5" r:id="rId5"/>
    <sheet name="GenJourn - p. 3" sheetId="6" r:id="rId6"/>
    <sheet name="Income Statement" sheetId="7" r:id="rId7"/>
    <sheet name="Balance Sheet" sheetId="8" r:id="rId8"/>
    <sheet name="Post-Closing Trial Balance" sheetId="9" r:id="rId9"/>
  </sheets>
  <externalReferences>
    <externalReference r:id="rId10"/>
  </externalReferences>
  <calcPr calcId="140000" concurrentCalc="0"/>
  <customWorkbookViews>
    <customWorkbookView name="Jake Mitchell - Personal View" guid="{75DDE303-4ED2-CC48-A7EE-717505790611}" mergeInterval="0" personalView="1" yWindow="54" windowWidth="1280" windowHeight="597" tabRatio="857" activeSheetId="5"/>
    <customWorkbookView name="Zach - Personal View" guid="{83E2D429-3A18-824A-8291-7CF4E9036E6B}" mergeInterval="0" personalView="1" yWindow="54" windowWidth="1152" windowHeight="600" tabRatio="857" activeSheetId="1"/>
    <customWorkbookView name="Sarah O'Brien - Personal View" guid="{0E8C9E33-841E-584F-8BDD-4CD933209546}" mergeInterval="0" personalView="1" yWindow="54" windowWidth="1152" windowHeight="600" tabRatio="85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8" l="1"/>
  <c r="C16" i="9"/>
  <c r="B16" i="9"/>
  <c r="C14" i="9"/>
  <c r="C13" i="9"/>
  <c r="B12" i="9"/>
  <c r="B11" i="9"/>
  <c r="B10" i="9"/>
  <c r="B9" i="9"/>
  <c r="B8" i="9"/>
  <c r="B7" i="9"/>
  <c r="A15" i="9"/>
  <c r="A14" i="9"/>
  <c r="A13" i="9"/>
  <c r="I140" i="3"/>
  <c r="I121" i="3"/>
  <c r="I120" i="3"/>
  <c r="H90" i="3"/>
  <c r="H81" i="3"/>
  <c r="D9" i="8"/>
  <c r="B13" i="8"/>
  <c r="G14" i="6"/>
  <c r="D19" i="7"/>
  <c r="D18" i="7"/>
  <c r="C19" i="7"/>
  <c r="C18" i="7"/>
  <c r="J29" i="5"/>
  <c r="I29" i="5"/>
  <c r="H29" i="5"/>
  <c r="G29" i="5"/>
  <c r="J28" i="5"/>
  <c r="G28" i="5"/>
  <c r="J27" i="5"/>
  <c r="I27" i="5"/>
  <c r="H27" i="5"/>
  <c r="G27" i="5"/>
  <c r="G26" i="5"/>
  <c r="G25" i="5"/>
  <c r="G24" i="5"/>
  <c r="G23" i="5"/>
  <c r="G22" i="5"/>
  <c r="G21" i="5"/>
  <c r="G20" i="5"/>
  <c r="H19" i="5"/>
  <c r="I17" i="5"/>
  <c r="J16" i="5"/>
  <c r="J15" i="5"/>
  <c r="J14" i="5"/>
  <c r="I13" i="5"/>
  <c r="I12" i="5"/>
  <c r="F27" i="5"/>
  <c r="E27" i="5"/>
  <c r="F13" i="5"/>
  <c r="F12" i="5"/>
  <c r="I11" i="5"/>
  <c r="I10" i="5"/>
  <c r="I9" i="5"/>
  <c r="I8" i="5"/>
  <c r="D27" i="5"/>
  <c r="C27" i="5"/>
  <c r="C8" i="5"/>
  <c r="S84" i="3"/>
  <c r="S83" i="3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</calcChain>
</file>

<file path=xl/sharedStrings.xml><?xml version="1.0" encoding="utf-8"?>
<sst xmlns="http://schemas.openxmlformats.org/spreadsheetml/2006/main" count="617" uniqueCount="149">
  <si>
    <t>GENERAL JOURNAL</t>
  </si>
  <si>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</si>
  <si>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</si>
  <si>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</si>
  <si>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</si>
  <si>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</si>
  <si>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</si>
  <si>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</si>
  <si>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</si>
  <si>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</si>
  <si>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</si>
  <si>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>5-2 Work Together, p. 128</t>
  </si>
  <si>
    <t>Reconciling a bank statement and recording a bank service charge</t>
  </si>
  <si>
    <t>RECONCILIATION OF BANK STATEMENT</t>
  </si>
  <si>
    <t>(Date)</t>
  </si>
  <si>
    <t>Balance On Check Stub No.</t>
  </si>
  <si>
    <t>Balance On Bank Statement</t>
  </si>
  <si>
    <t>DEDUCT BANK CHARGES:</t>
  </si>
  <si>
    <t>ADD OUTSTANDING DEPOSITS:</t>
  </si>
  <si>
    <t>Description</t>
  </si>
  <si>
    <t>Amount</t>
  </si>
  <si>
    <t>Date</t>
  </si>
  <si>
    <t>Total outstanding deposits</t>
  </si>
  <si>
    <t>è</t>
  </si>
  <si>
    <t>SUBTOTAL</t>
  </si>
  <si>
    <t>DEDUCT OUTSTANDING CHECKS:</t>
  </si>
  <si>
    <t>Total bank charges</t>
  </si>
  <si>
    <t>Ck. No.</t>
  </si>
  <si>
    <t>Total outstanding checks</t>
  </si>
  <si>
    <t>Adjusted Check Stub Balance</t>
  </si>
  <si>
    <t>Adjusted Bank Balance</t>
  </si>
  <si>
    <t>ACCOUNT</t>
  </si>
  <si>
    <t>Cash</t>
  </si>
  <si>
    <t>ACCOUNT NO.</t>
  </si>
  <si>
    <t>Sales</t>
  </si>
  <si>
    <t>BALANCE</t>
  </si>
  <si>
    <t>ITEM</t>
  </si>
  <si>
    <t>Advertising Expense</t>
  </si>
  <si>
    <t>Miscellaneous Expense</t>
  </si>
  <si>
    <t>Rent Expense</t>
  </si>
  <si>
    <t>Utilities Expense</t>
  </si>
  <si>
    <t>Reinforcement Activity 1, Part A</t>
  </si>
  <si>
    <t>Extreme Adventures</t>
  </si>
  <si>
    <t>Petty Cash</t>
  </si>
  <si>
    <t>Accounts Receivable - Matterhorn University</t>
  </si>
  <si>
    <t>Supplies</t>
  </si>
  <si>
    <t>Prepaid Insurance</t>
  </si>
  <si>
    <t>Accounts Payable - Dunn Supplies</t>
  </si>
  <si>
    <t>Accounts Payable - Greenway Supplies</t>
  </si>
  <si>
    <t>Brian Dawson, Capital</t>
  </si>
  <si>
    <t>Brian Dawson, Drawing</t>
  </si>
  <si>
    <t>Income Summary</t>
  </si>
  <si>
    <t>Insurance Expense</t>
  </si>
  <si>
    <t>Repair Expense</t>
  </si>
  <si>
    <t>Supplies Expense</t>
  </si>
  <si>
    <t xml:space="preserve"> </t>
  </si>
  <si>
    <t>TRIAL BALANCE</t>
  </si>
  <si>
    <t>ADJUSTMENTS</t>
  </si>
  <si>
    <t>INCOME STATEMENT</t>
  </si>
  <si>
    <t>BALANCE SHEET</t>
  </si>
  <si>
    <t>% OF</t>
  </si>
  <si>
    <t>SALES</t>
  </si>
  <si>
    <t>May</t>
  </si>
  <si>
    <t>R1</t>
  </si>
  <si>
    <t>C1</t>
  </si>
  <si>
    <t>C2</t>
  </si>
  <si>
    <t>C3</t>
  </si>
  <si>
    <t>C4</t>
  </si>
  <si>
    <t>M1</t>
  </si>
  <si>
    <t>C5</t>
  </si>
  <si>
    <t>T12</t>
  </si>
  <si>
    <t>Repairs Expense</t>
  </si>
  <si>
    <t>C6</t>
  </si>
  <si>
    <t>C7</t>
  </si>
  <si>
    <t>S1</t>
  </si>
  <si>
    <t>C8</t>
  </si>
  <si>
    <t>C9</t>
  </si>
  <si>
    <t>C10</t>
  </si>
  <si>
    <t>S2</t>
  </si>
  <si>
    <t>C11</t>
  </si>
  <si>
    <t>R2</t>
  </si>
  <si>
    <t xml:space="preserve">May </t>
  </si>
  <si>
    <t>G1</t>
  </si>
  <si>
    <t>T19</t>
  </si>
  <si>
    <t>C12</t>
  </si>
  <si>
    <t>M2</t>
  </si>
  <si>
    <t>C13</t>
  </si>
  <si>
    <t>C14</t>
  </si>
  <si>
    <t>T25</t>
  </si>
  <si>
    <t>C15</t>
  </si>
  <si>
    <t>R3</t>
  </si>
  <si>
    <t>C16</t>
  </si>
  <si>
    <t>T28</t>
  </si>
  <si>
    <t>Service Charge</t>
  </si>
  <si>
    <t>M3</t>
  </si>
  <si>
    <t>C17</t>
  </si>
  <si>
    <t>C18</t>
  </si>
  <si>
    <t>C19</t>
  </si>
  <si>
    <t>T31</t>
  </si>
  <si>
    <t>G2</t>
  </si>
  <si>
    <t xml:space="preserve">   Brian Dawson, Capital </t>
  </si>
  <si>
    <t xml:space="preserve">   Cash</t>
  </si>
  <si>
    <t xml:space="preserve">   Sales</t>
  </si>
  <si>
    <t xml:space="preserve">   Accounts Payable - Dunn Supplies </t>
  </si>
  <si>
    <t>Accounts Receivable - Midwest College</t>
  </si>
  <si>
    <t xml:space="preserve">Accounts Payable - Dunn Supplies </t>
  </si>
  <si>
    <t xml:space="preserve">   Accounts Receivable - Midwest College</t>
  </si>
  <si>
    <t xml:space="preserve">   Accounts Payable - Greeway Supplies</t>
  </si>
  <si>
    <t xml:space="preserve">   Accounts Receivable - Matterhorn University</t>
  </si>
  <si>
    <t>A/R - Matterhorn Universty</t>
  </si>
  <si>
    <t>A/R - Midwest College</t>
  </si>
  <si>
    <t>A/P - Dunn Supplies</t>
  </si>
  <si>
    <t>A/P - Greenway Supplies</t>
  </si>
  <si>
    <t>Net Income</t>
  </si>
  <si>
    <t>Work Sheet</t>
  </si>
  <si>
    <t xml:space="preserve">For The Month Ended May 31, 2013 </t>
  </si>
  <si>
    <t>Adjusting Entries</t>
  </si>
  <si>
    <t xml:space="preserve">Income Statement </t>
  </si>
  <si>
    <t>For the Month ended May 31, 2013</t>
  </si>
  <si>
    <t>Revenue:</t>
  </si>
  <si>
    <t xml:space="preserve">Expenses: </t>
  </si>
  <si>
    <t xml:space="preserve">   Advertising Expense</t>
  </si>
  <si>
    <t xml:space="preserve">   Insurance Expense</t>
  </si>
  <si>
    <t xml:space="preserve">   Miscellaneous Expense</t>
  </si>
  <si>
    <t xml:space="preserve">   Rent Expense </t>
  </si>
  <si>
    <t xml:space="preserve">   Repair Expense</t>
  </si>
  <si>
    <t xml:space="preserve">   Supplies Expense</t>
  </si>
  <si>
    <t xml:space="preserve">   Utilities Expense</t>
  </si>
  <si>
    <t xml:space="preserve">   Total Expenses</t>
  </si>
  <si>
    <t>Balance Sheet</t>
  </si>
  <si>
    <t xml:space="preserve">Assests </t>
  </si>
  <si>
    <t xml:space="preserve">Liabilities </t>
  </si>
  <si>
    <t>A/R - Matterhorn University</t>
  </si>
  <si>
    <t>Total Assests</t>
  </si>
  <si>
    <t xml:space="preserve">   Supplies</t>
  </si>
  <si>
    <t xml:space="preserve">   Prepaid Insurance</t>
  </si>
  <si>
    <t>Closing Entries</t>
  </si>
  <si>
    <t xml:space="preserve">   Income Summary</t>
  </si>
  <si>
    <t xml:space="preserve">   Brian Dawson, Capital</t>
  </si>
  <si>
    <t xml:space="preserve">   Brian Dawson, Drawing</t>
  </si>
  <si>
    <t>Total Liabilities</t>
  </si>
  <si>
    <t>Owner's Equity</t>
  </si>
  <si>
    <t>Total Liabilities and Owner's Equity</t>
  </si>
  <si>
    <t>G3</t>
  </si>
  <si>
    <t>-</t>
  </si>
  <si>
    <t>Post-Closing Trial Balance</t>
  </si>
  <si>
    <t xml:space="preserve">Extreme Adventures </t>
  </si>
  <si>
    <t xml:space="preserve">Supplies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</si>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</sst>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m\ d\,\ yyyy;@"/>
    <numFmt numFmtId="166" formatCode="m/d/yy;@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</font>
    <font>
      <sz val="10"/>
      <name val="Arial"/>
    </font>
    <font>
      <sz val="6"/>
      <name val="Arial"/>
    </font>
    <font>
      <sz val="9"/>
      <name val="Arial"/>
    </font>
    <font>
      <sz val="8"/>
      <name val="Arial"/>
    </font>
    <font>
      <sz val="10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Times New Roman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7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6" fillId="0" borderId="0" xfId="0" applyFont="1"/>
    <xf numFmtId="0" fontId="5" fillId="0" borderId="6" xfId="0" applyFont="1" applyBorder="1"/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/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4" fillId="0" borderId="16" xfId="0" applyFont="1" applyBorder="1" applyAlignment="1">
      <alignment horizontal="left"/>
    </xf>
    <xf numFmtId="0" fontId="4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4" fillId="0" borderId="20" xfId="0" applyFont="1" applyBorder="1" applyAlignment="1">
      <alignment horizontal="left"/>
    </xf>
    <xf numFmtId="0" fontId="4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4" fillId="0" borderId="24" xfId="0" applyFont="1" applyBorder="1" applyAlignment="1">
      <alignment horizontal="left"/>
    </xf>
    <xf numFmtId="0" fontId="6" fillId="0" borderId="0" xfId="0" applyFont="1" applyBorder="1"/>
    <xf numFmtId="0" fontId="6" fillId="0" borderId="1" xfId="0" applyFont="1" applyBorder="1"/>
    <xf numFmtId="0" fontId="7" fillId="0" borderId="26" xfId="0" applyFont="1" applyBorder="1"/>
    <xf numFmtId="0" fontId="10" fillId="0" borderId="0" xfId="0" applyFont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1" fillId="0" borderId="0" xfId="0" applyFont="1"/>
    <xf numFmtId="0" fontId="0" fillId="0" borderId="1" xfId="0" applyBorder="1"/>
    <xf numFmtId="0" fontId="0" fillId="0" borderId="25" xfId="0" applyBorder="1"/>
    <xf numFmtId="0" fontId="0" fillId="0" borderId="19" xfId="0" applyBorder="1"/>
    <xf numFmtId="0" fontId="13" fillId="0" borderId="0" xfId="0" applyFont="1"/>
    <xf numFmtId="0" fontId="0" fillId="0" borderId="0" xfId="0" applyBorder="1"/>
    <xf numFmtId="0" fontId="0" fillId="0" borderId="14" xfId="0" applyBorder="1"/>
    <xf numFmtId="0" fontId="0" fillId="0" borderId="35" xfId="0" applyBorder="1" applyAlignment="1"/>
    <xf numFmtId="0" fontId="0" fillId="0" borderId="31" xfId="0" applyBorder="1" applyAlignment="1"/>
    <xf numFmtId="0" fontId="0" fillId="0" borderId="33" xfId="0" applyBorder="1" applyAlignment="1"/>
    <xf numFmtId="0" fontId="0" fillId="0" borderId="18" xfId="0" applyBorder="1" applyAlignment="1"/>
    <xf numFmtId="0" fontId="0" fillId="0" borderId="0" xfId="0" applyAlignment="1">
      <alignment horizontal="right"/>
    </xf>
    <xf numFmtId="0" fontId="14" fillId="0" borderId="25" xfId="0" applyFont="1" applyBorder="1" applyAlignment="1">
      <alignment horizontal="left"/>
    </xf>
    <xf numFmtId="0" fontId="0" fillId="0" borderId="15" xfId="0" applyBorder="1"/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14" fillId="0" borderId="0" xfId="0" applyFont="1" applyBorder="1" applyAlignment="1">
      <alignment horizontal="left"/>
    </xf>
    <xf numFmtId="0" fontId="0" fillId="0" borderId="38" xfId="0" applyBorder="1"/>
    <xf numFmtId="2" fontId="0" fillId="0" borderId="14" xfId="0" applyNumberFormat="1" applyBorder="1"/>
    <xf numFmtId="2" fontId="0" fillId="0" borderId="25" xfId="0" applyNumberFormat="1" applyBorder="1"/>
    <xf numFmtId="2" fontId="0" fillId="0" borderId="19" xfId="0" applyNumberFormat="1" applyBorder="1"/>
    <xf numFmtId="2" fontId="0" fillId="0" borderId="33" xfId="0" applyNumberFormat="1" applyBorder="1" applyAlignment="1"/>
    <xf numFmtId="2" fontId="0" fillId="0" borderId="15" xfId="0" applyNumberFormat="1" applyBorder="1"/>
    <xf numFmtId="2" fontId="0" fillId="0" borderId="5" xfId="0" applyNumberFormat="1" applyBorder="1"/>
    <xf numFmtId="2" fontId="0" fillId="0" borderId="27" xfId="0" applyNumberFormat="1" applyBorder="1"/>
    <xf numFmtId="2" fontId="0" fillId="0" borderId="37" xfId="0" applyNumberFormat="1" applyBorder="1"/>
    <xf numFmtId="2" fontId="0" fillId="0" borderId="18" xfId="0" applyNumberFormat="1" applyBorder="1"/>
    <xf numFmtId="0" fontId="6" fillId="0" borderId="0" xfId="0" applyFont="1" applyFill="1" applyBorder="1"/>
    <xf numFmtId="0" fontId="6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right"/>
    </xf>
    <xf numFmtId="0" fontId="17" fillId="0" borderId="0" xfId="0" applyFont="1" applyFill="1"/>
    <xf numFmtId="0" fontId="6" fillId="0" borderId="2" xfId="0" applyFont="1" applyFill="1" applyBorder="1"/>
    <xf numFmtId="0" fontId="5" fillId="0" borderId="3" xfId="0" applyFont="1" applyFill="1" applyBorder="1"/>
    <xf numFmtId="0" fontId="6" fillId="0" borderId="4" xfId="0" applyFont="1" applyFill="1" applyBorder="1"/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5" fillId="0" borderId="4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5" fillId="0" borderId="7" xfId="0" applyFont="1" applyFill="1" applyBorder="1"/>
    <xf numFmtId="0" fontId="5" fillId="0" borderId="6" xfId="0" applyFont="1" applyFill="1" applyBorder="1"/>
    <xf numFmtId="0" fontId="5" fillId="0" borderId="19" xfId="0" applyFont="1" applyFill="1" applyBorder="1" applyAlignment="1">
      <alignment horizontal="center"/>
    </xf>
    <xf numFmtId="2" fontId="5" fillId="0" borderId="19" xfId="1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17" xfId="0" applyFont="1" applyFill="1" applyBorder="1"/>
    <xf numFmtId="0" fontId="7" fillId="0" borderId="40" xfId="0" applyFont="1" applyFill="1" applyBorder="1"/>
    <xf numFmtId="0" fontId="7" fillId="0" borderId="19" xfId="0" applyFont="1" applyFill="1" applyBorder="1"/>
    <xf numFmtId="2" fontId="7" fillId="0" borderId="19" xfId="1" applyNumberFormat="1" applyFont="1" applyFill="1" applyBorder="1"/>
    <xf numFmtId="2" fontId="7" fillId="0" borderId="37" xfId="1" applyNumberFormat="1" applyFont="1" applyFill="1" applyBorder="1"/>
    <xf numFmtId="0" fontId="4" fillId="0" borderId="20" xfId="0" applyFont="1" applyFill="1" applyBorder="1" applyAlignment="1">
      <alignment horizontal="left"/>
    </xf>
    <xf numFmtId="0" fontId="7" fillId="0" borderId="18" xfId="0" applyFont="1" applyFill="1" applyBorder="1"/>
    <xf numFmtId="0" fontId="4" fillId="0" borderId="13" xfId="0" applyFont="1" applyFill="1" applyBorder="1"/>
    <xf numFmtId="0" fontId="7" fillId="0" borderId="14" xfId="0" applyFont="1" applyFill="1" applyBorder="1"/>
    <xf numFmtId="0" fontId="7" fillId="0" borderId="15" xfId="0" applyFont="1" applyFill="1" applyBorder="1"/>
    <xf numFmtId="2" fontId="7" fillId="0" borderId="15" xfId="1" applyNumberFormat="1" applyFont="1" applyFill="1" applyBorder="1"/>
    <xf numFmtId="0" fontId="4" fillId="0" borderId="1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Continuous"/>
    </xf>
    <xf numFmtId="0" fontId="6" fillId="0" borderId="8" xfId="0" applyFont="1" applyFill="1" applyBorder="1" applyAlignment="1">
      <alignment horizontal="centerContinuous"/>
    </xf>
    <xf numFmtId="0" fontId="6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2" fontId="5" fillId="0" borderId="5" xfId="1" applyNumberFormat="1" applyFont="1" applyFill="1" applyBorder="1" applyAlignment="1">
      <alignment horizontal="center"/>
    </xf>
    <xf numFmtId="2" fontId="5" fillId="0" borderId="12" xfId="1" applyNumberFormat="1" applyFont="1" applyFill="1" applyBorder="1" applyAlignment="1">
      <alignment horizontal="center"/>
    </xf>
    <xf numFmtId="0" fontId="5" fillId="0" borderId="33" xfId="0" applyFont="1" applyFill="1" applyBorder="1"/>
    <xf numFmtId="0" fontId="4" fillId="0" borderId="40" xfId="0" applyFont="1" applyFill="1" applyBorder="1" applyAlignment="1">
      <alignment horizontal="center"/>
    </xf>
    <xf numFmtId="2" fontId="5" fillId="0" borderId="37" xfId="1" applyNumberFormat="1" applyFont="1" applyFill="1" applyBorder="1" applyAlignment="1">
      <alignment horizontal="center"/>
    </xf>
    <xf numFmtId="0" fontId="17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7" fillId="0" borderId="0" xfId="0" applyFont="1"/>
    <xf numFmtId="0" fontId="6" fillId="0" borderId="2" xfId="0" applyFont="1" applyBorder="1"/>
    <xf numFmtId="0" fontId="6" fillId="0" borderId="8" xfId="0" applyFont="1" applyBorder="1"/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41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7" fillId="0" borderId="0" xfId="0" applyFont="1"/>
    <xf numFmtId="2" fontId="7" fillId="0" borderId="18" xfId="0" applyNumberFormat="1" applyFont="1" applyBorder="1"/>
    <xf numFmtId="2" fontId="7" fillId="0" borderId="14" xfId="0" applyNumberFormat="1" applyFont="1" applyBorder="1"/>
    <xf numFmtId="0" fontId="2" fillId="0" borderId="1" xfId="0" applyFont="1" applyBorder="1" applyAlignment="1">
      <alignment horizontal="centerContinuous"/>
    </xf>
    <xf numFmtId="0" fontId="2" fillId="0" borderId="34" xfId="0" applyFont="1" applyBorder="1" applyAlignment="1">
      <alignment horizontal="centerContinuous"/>
    </xf>
    <xf numFmtId="0" fontId="5" fillId="0" borderId="43" xfId="0" applyFont="1" applyBorder="1" applyAlignment="1">
      <alignment horizontal="centerContinuous"/>
    </xf>
    <xf numFmtId="0" fontId="5" fillId="0" borderId="39" xfId="0" applyFont="1" applyBorder="1" applyAlignment="1">
      <alignment horizontal="centerContinuous"/>
    </xf>
    <xf numFmtId="0" fontId="5" fillId="0" borderId="43" xfId="0" applyFont="1" applyBorder="1" applyAlignment="1">
      <alignment horizontal="centerContinuous" vertical="center"/>
    </xf>
    <xf numFmtId="0" fontId="5" fillId="0" borderId="39" xfId="0" applyFont="1" applyBorder="1" applyAlignment="1">
      <alignment horizontal="centerContinuous" vertical="center"/>
    </xf>
    <xf numFmtId="0" fontId="5" fillId="0" borderId="44" xfId="0" applyFont="1" applyBorder="1" applyAlignment="1">
      <alignment horizontal="centerContinuous"/>
    </xf>
    <xf numFmtId="0" fontId="5" fillId="0" borderId="45" xfId="0" applyFont="1" applyBorder="1" applyAlignment="1">
      <alignment horizontal="centerContinuous"/>
    </xf>
    <xf numFmtId="0" fontId="5" fillId="0" borderId="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8" fillId="0" borderId="15" xfId="0" applyFont="1" applyBorder="1"/>
    <xf numFmtId="0" fontId="18" fillId="0" borderId="19" xfId="0" applyFont="1" applyBorder="1"/>
    <xf numFmtId="0" fontId="18" fillId="0" borderId="33" xfId="0" applyFont="1" applyBorder="1"/>
    <xf numFmtId="0" fontId="18" fillId="0" borderId="23" xfId="0" applyFont="1" applyBorder="1"/>
    <xf numFmtId="0" fontId="18" fillId="0" borderId="47" xfId="0" applyFont="1" applyBorder="1"/>
    <xf numFmtId="0" fontId="18" fillId="0" borderId="46" xfId="0" applyFont="1" applyBorder="1"/>
    <xf numFmtId="2" fontId="18" fillId="0" borderId="15" xfId="0" applyNumberFormat="1" applyFont="1" applyBorder="1"/>
    <xf numFmtId="2" fontId="18" fillId="0" borderId="46" xfId="0" applyNumberFormat="1" applyFont="1" applyBorder="1"/>
    <xf numFmtId="2" fontId="18" fillId="0" borderId="19" xfId="0" applyNumberFormat="1" applyFont="1" applyBorder="1"/>
    <xf numFmtId="2" fontId="18" fillId="0" borderId="33" xfId="0" applyNumberFormat="1" applyFont="1" applyBorder="1"/>
    <xf numFmtId="0" fontId="7" fillId="0" borderId="2" xfId="0" applyFont="1" applyBorder="1"/>
    <xf numFmtId="2" fontId="7" fillId="0" borderId="15" xfId="0" applyNumberFormat="1" applyFont="1" applyBorder="1"/>
    <xf numFmtId="2" fontId="7" fillId="0" borderId="19" xfId="0" applyNumberFormat="1" applyFont="1" applyBorder="1"/>
    <xf numFmtId="0" fontId="5" fillId="0" borderId="4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0" fontId="7" fillId="0" borderId="46" xfId="0" applyFont="1" applyBorder="1"/>
    <xf numFmtId="0" fontId="7" fillId="0" borderId="1" xfId="0" applyFont="1" applyBorder="1"/>
    <xf numFmtId="164" fontId="5" fillId="0" borderId="15" xfId="0" applyNumberFormat="1" applyFont="1" applyBorder="1" applyAlignment="1">
      <alignment horizontal="center" vertical="center"/>
    </xf>
    <xf numFmtId="164" fontId="0" fillId="0" borderId="0" xfId="0" applyNumberFormat="1"/>
    <xf numFmtId="2" fontId="7" fillId="0" borderId="23" xfId="0" applyNumberFormat="1" applyFont="1" applyBorder="1"/>
    <xf numFmtId="2" fontId="7" fillId="0" borderId="27" xfId="0" applyNumberFormat="1" applyFont="1" applyBorder="1"/>
    <xf numFmtId="2" fontId="6" fillId="0" borderId="0" xfId="0" applyNumberFormat="1" applyFont="1"/>
    <xf numFmtId="2" fontId="0" fillId="0" borderId="19" xfId="2" applyNumberFormat="1" applyFont="1" applyBorder="1"/>
    <xf numFmtId="2" fontId="0" fillId="0" borderId="31" xfId="0" applyNumberFormat="1" applyBorder="1"/>
    <xf numFmtId="2" fontId="0" fillId="0" borderId="28" xfId="0" applyNumberFormat="1" applyBorder="1"/>
    <xf numFmtId="2" fontId="0" fillId="0" borderId="32" xfId="0" applyNumberFormat="1" applyBorder="1"/>
    <xf numFmtId="10" fontId="7" fillId="0" borderId="19" xfId="0" applyNumberFormat="1" applyFont="1" applyBorder="1"/>
    <xf numFmtId="0" fontId="7" fillId="0" borderId="19" xfId="0" applyFont="1" applyFill="1" applyBorder="1" applyAlignment="1">
      <alignment horizontal="center"/>
    </xf>
    <xf numFmtId="2" fontId="7" fillId="0" borderId="19" xfId="1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2" fontId="7" fillId="0" borderId="15" xfId="1" applyNumberFormat="1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5" fillId="0" borderId="18" xfId="0" applyFont="1" applyFill="1" applyBorder="1"/>
    <xf numFmtId="0" fontId="7" fillId="0" borderId="18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13" xfId="0" applyFont="1" applyFill="1" applyBorder="1"/>
    <xf numFmtId="0" fontId="7" fillId="0" borderId="14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44" fontId="18" fillId="0" borderId="15" xfId="0" applyNumberFormat="1" applyFont="1" applyBorder="1"/>
    <xf numFmtId="44" fontId="18" fillId="0" borderId="46" xfId="0" applyNumberFormat="1" applyFont="1" applyBorder="1"/>
    <xf numFmtId="44" fontId="18" fillId="0" borderId="19" xfId="0" applyNumberFormat="1" applyFont="1" applyBorder="1"/>
    <xf numFmtId="44" fontId="18" fillId="0" borderId="33" xfId="0" applyNumberFormat="1" applyFont="1" applyBorder="1"/>
    <xf numFmtId="44" fontId="18" fillId="0" borderId="23" xfId="0" applyNumberFormat="1" applyFont="1" applyBorder="1"/>
    <xf numFmtId="44" fontId="18" fillId="0" borderId="47" xfId="0" applyNumberFormat="1" applyFont="1" applyBorder="1"/>
    <xf numFmtId="44" fontId="18" fillId="0" borderId="5" xfId="0" applyNumberFormat="1" applyFont="1" applyBorder="1"/>
    <xf numFmtId="44" fontId="18" fillId="0" borderId="36" xfId="0" applyNumberFormat="1" applyFont="1" applyBorder="1"/>
    <xf numFmtId="44" fontId="18" fillId="0" borderId="54" xfId="0" applyNumberFormat="1" applyFont="1" applyBorder="1"/>
    <xf numFmtId="44" fontId="18" fillId="0" borderId="53" xfId="0" applyNumberFormat="1" applyFont="1" applyBorder="1"/>
    <xf numFmtId="44" fontId="18" fillId="0" borderId="56" xfId="0" applyNumberFormat="1" applyFont="1" applyBorder="1"/>
    <xf numFmtId="44" fontId="18" fillId="0" borderId="55" xfId="0" applyNumberFormat="1" applyFont="1" applyBorder="1"/>
    <xf numFmtId="44" fontId="18" fillId="0" borderId="32" xfId="0" applyNumberFormat="1" applyFont="1" applyBorder="1"/>
    <xf numFmtId="44" fontId="18" fillId="0" borderId="35" xfId="0" applyNumberFormat="1" applyFont="1" applyBorder="1"/>
    <xf numFmtId="44" fontId="18" fillId="0" borderId="57" xfId="0" applyNumberFormat="1" applyFont="1" applyBorder="1"/>
    <xf numFmtId="0" fontId="2" fillId="0" borderId="34" xfId="0" applyFont="1" applyBorder="1" applyAlignment="1">
      <alignment horizontal="left"/>
    </xf>
    <xf numFmtId="44" fontId="7" fillId="0" borderId="15" xfId="0" applyNumberFormat="1" applyFont="1" applyBorder="1"/>
    <xf numFmtId="44" fontId="7" fillId="0" borderId="19" xfId="0" applyNumberFormat="1" applyFont="1" applyBorder="1"/>
    <xf numFmtId="44" fontId="7" fillId="0" borderId="23" xfId="0" applyNumberFormat="1" applyFont="1" applyBorder="1"/>
    <xf numFmtId="44" fontId="7" fillId="0" borderId="27" xfId="0" applyNumberFormat="1" applyFont="1" applyBorder="1"/>
    <xf numFmtId="2" fontId="7" fillId="0" borderId="10" xfId="0" applyNumberFormat="1" applyFont="1" applyBorder="1"/>
    <xf numFmtId="44" fontId="7" fillId="0" borderId="32" xfId="0" applyNumberFormat="1" applyFont="1" applyBorder="1"/>
    <xf numFmtId="44" fontId="7" fillId="0" borderId="55" xfId="0" applyNumberFormat="1" applyFont="1" applyBorder="1"/>
    <xf numFmtId="44" fontId="7" fillId="0" borderId="54" xfId="0" applyNumberFormat="1" applyFont="1" applyBorder="1"/>
    <xf numFmtId="0" fontId="7" fillId="0" borderId="4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4" fontId="7" fillId="0" borderId="10" xfId="0" applyNumberFormat="1" applyFont="1" applyBorder="1"/>
    <xf numFmtId="44" fontId="7" fillId="0" borderId="58" xfId="0" applyNumberFormat="1" applyFont="1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5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2" fillId="0" borderId="0" xfId="0" applyFont="1" applyAlignment="1">
      <alignment horizontal="center" vertical="top"/>
    </xf>
    <xf numFmtId="166" fontId="0" fillId="0" borderId="19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5" fontId="7" fillId="0" borderId="34" xfId="0" applyNumberFormat="1" applyFont="1" applyBorder="1" applyAlignment="1">
      <alignment horizontal="center"/>
    </xf>
  </cellXfs>
  <cellStyles count="27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5" Type="http://schemas.openxmlformats.org/officeDocument/2006/relationships/revisionHeaders" Target="revisions/revisionHeaders.xml"/><Relationship Id="rId16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ginReinforcementActivity1PartB%20cop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Journ - p. 1"/>
      <sheetName val="GenJourn - p. 2"/>
      <sheetName val="General Ledger"/>
      <sheetName val="Bank Reconciliation"/>
      <sheetName val="Worksheet"/>
      <sheetName val="GenJourn - p. 3"/>
      <sheetName val="Income Statement"/>
      <sheetName val="Balance Sheet"/>
      <sheetName val="Post-Closing Trial Balance"/>
    </sheetNames>
    <sheetDataSet>
      <sheetData sheetId="0" refreshError="1"/>
      <sheetData sheetId="1" refreshError="1"/>
      <sheetData sheetId="2">
        <row r="36">
          <cell r="H36">
            <v>13683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0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9FDC208-D0BB-7141-B6F0-E3C27FE99175}" diskRevisions="1" revisionId="313" version="9" protected="1">
  <header guid="{29FDC208-D0BB-7141-B6F0-E3C27FE99175}" dateTime="2013-12-09T07:35:25" maxSheetId="10" userName="Jake Mitchell" r:id="rId10" minRId="310" maxRId="313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</header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0" sId="9" numFmtId="34">
    <oc r="C15">
      <f>Worksheet!J16</f>
    </oc>
    <nc r="C15">
      <v>15413</v>
    </nc>
  </rcc>
  <rcc rId="311" sId="9">
    <oc r="C16">
      <f>B16</f>
    </oc>
    <nc r="C16">
      <f>C15+C14+C13</f>
    </nc>
  </rcc>
  <rcc rId="312" sId="8" numFmtId="34">
    <oc r="D11">
      <v>15000</v>
    </oc>
    <nc r="D11">
      <v>15413</v>
    </nc>
  </rcc>
  <rcc rId="313" sId="8" numFmtId="34">
    <oc r="D13">
      <v>15933</v>
    </oc>
    <nc r="D13">
      <f>D9+D11</f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zoomScale="150" zoomScaleNormal="150" zoomScalePageLayoutView="150" workbookViewId="0">
      <selection activeCell="D41" sqref="D41"/>
    </sheetView>
  </sheetViews>
  <sheetFormatPr baseColWidth="10" defaultColWidth="9.1640625" defaultRowHeight="11" customHeight="1" x14ac:dyDescent="0"/>
  <cols>
    <col min="1" max="1" width="2.6640625" style="36" customWidth="1"/>
    <col min="2" max="2" width="6.33203125" style="14" customWidth="1"/>
    <col min="3" max="3" width="4" style="14" customWidth="1"/>
    <col min="4" max="4" width="50.6640625" style="14" customWidth="1"/>
    <col min="5" max="5" width="6.33203125" style="14" customWidth="1"/>
    <col min="6" max="6" width="6.5" style="14" customWidth="1"/>
    <col min="7" max="8" width="12.6640625" style="14" customWidth="1"/>
    <col min="9" max="9" width="2.6640625" style="14" customWidth="1"/>
    <col min="10" max="16384" width="9.1640625" style="14"/>
  </cols>
  <sheetData>
    <row r="2" spans="1:9" s="4" customFormat="1" ht="21" customHeight="1">
      <c r="A2" s="1"/>
      <c r="B2" s="1"/>
      <c r="C2" s="1"/>
      <c r="D2" s="2" t="s">
        <v>0</v>
      </c>
      <c r="E2" s="1"/>
      <c r="F2" s="1"/>
      <c r="G2" s="3" t="s">
        <v>1</v>
      </c>
      <c r="H2" s="1">
        <v>1</v>
      </c>
      <c r="I2" s="1"/>
    </row>
    <row r="3" spans="1:9" s="7" customFormat="1" ht="11" customHeight="1" thickBot="1">
      <c r="A3" s="5"/>
      <c r="B3" s="5"/>
      <c r="C3" s="5"/>
      <c r="D3" s="5"/>
      <c r="E3" s="5"/>
      <c r="F3" s="5"/>
      <c r="G3" s="6">
        <v>1</v>
      </c>
      <c r="H3" s="6">
        <v>2</v>
      </c>
      <c r="I3" s="5"/>
    </row>
    <row r="4" spans="1:9" ht="11" customHeight="1" thickTop="1">
      <c r="A4" s="8"/>
      <c r="B4" s="9"/>
      <c r="C4" s="10"/>
      <c r="D4" s="11"/>
      <c r="E4" s="11" t="s">
        <v>2</v>
      </c>
      <c r="F4" s="11" t="s">
        <v>3</v>
      </c>
      <c r="G4" s="12" t="s">
        <v>4</v>
      </c>
      <c r="H4" s="13"/>
      <c r="I4" s="9"/>
    </row>
    <row r="5" spans="1:9" ht="11" customHeight="1" thickBot="1">
      <c r="A5" s="15"/>
      <c r="B5" s="16" t="s">
        <v>5</v>
      </c>
      <c r="C5" s="17"/>
      <c r="D5" s="18" t="s">
        <v>6</v>
      </c>
      <c r="E5" s="18" t="s">
        <v>7</v>
      </c>
      <c r="F5" s="18" t="s">
        <v>8</v>
      </c>
      <c r="G5" s="19" t="s">
        <v>9</v>
      </c>
      <c r="H5" s="19" t="s">
        <v>10</v>
      </c>
      <c r="I5" s="20"/>
    </row>
    <row r="6" spans="1:9" ht="11" customHeight="1" thickTop="1">
      <c r="A6" s="8"/>
      <c r="B6" s="21"/>
      <c r="C6" s="22"/>
      <c r="D6" s="11"/>
      <c r="E6" s="11"/>
      <c r="F6" s="11"/>
      <c r="G6" s="11"/>
      <c r="H6" s="23"/>
      <c r="I6" s="9"/>
    </row>
    <row r="7" spans="1:9" ht="20" customHeight="1">
      <c r="A7" s="24">
        <v>1</v>
      </c>
      <c r="B7" s="25" t="s">
        <v>62</v>
      </c>
      <c r="C7" s="26">
        <v>1</v>
      </c>
      <c r="D7" s="26" t="s">
        <v>32</v>
      </c>
      <c r="E7" s="26" t="s">
        <v>63</v>
      </c>
      <c r="F7" s="26">
        <v>110</v>
      </c>
      <c r="G7" s="159">
        <v>15000</v>
      </c>
      <c r="H7" s="159"/>
      <c r="I7" s="27">
        <v>1</v>
      </c>
    </row>
    <row r="8" spans="1:9" ht="20" customHeight="1">
      <c r="A8" s="28">
        <f t="shared" ref="A8:A40" si="0">A7+1</f>
        <v>2</v>
      </c>
      <c r="B8" s="29"/>
      <c r="C8" s="30"/>
      <c r="D8" s="30" t="s">
        <v>100</v>
      </c>
      <c r="E8" s="30"/>
      <c r="F8" s="30">
        <v>310</v>
      </c>
      <c r="G8" s="160"/>
      <c r="H8" s="160">
        <v>15000</v>
      </c>
      <c r="I8" s="31">
        <f t="shared" ref="I8:I40" si="1">I7+1</f>
        <v>2</v>
      </c>
    </row>
    <row r="9" spans="1:9" ht="20" customHeight="1" thickBot="1">
      <c r="A9" s="32">
        <f t="shared" si="0"/>
        <v>3</v>
      </c>
      <c r="B9" s="33"/>
      <c r="C9" s="34">
        <v>1</v>
      </c>
      <c r="D9" s="34" t="s">
        <v>39</v>
      </c>
      <c r="E9" s="34" t="s">
        <v>64</v>
      </c>
      <c r="F9" s="34">
        <v>540</v>
      </c>
      <c r="G9" s="171">
        <v>1800</v>
      </c>
      <c r="H9" s="171"/>
      <c r="I9" s="35">
        <f t="shared" si="1"/>
        <v>3</v>
      </c>
    </row>
    <row r="10" spans="1:9" ht="20" customHeight="1">
      <c r="A10" s="24">
        <f t="shared" si="0"/>
        <v>4</v>
      </c>
      <c r="B10" s="25"/>
      <c r="C10" s="26"/>
      <c r="D10" s="26" t="s">
        <v>101</v>
      </c>
      <c r="E10" s="26"/>
      <c r="F10" s="26">
        <v>110</v>
      </c>
      <c r="G10" s="159"/>
      <c r="H10" s="159">
        <v>1800</v>
      </c>
      <c r="I10" s="27">
        <f t="shared" si="1"/>
        <v>4</v>
      </c>
    </row>
    <row r="11" spans="1:9" ht="20" customHeight="1">
      <c r="A11" s="28">
        <f t="shared" si="0"/>
        <v>5</v>
      </c>
      <c r="B11" s="29"/>
      <c r="C11" s="30">
        <v>2</v>
      </c>
      <c r="D11" s="30" t="s">
        <v>40</v>
      </c>
      <c r="E11" s="30" t="s">
        <v>65</v>
      </c>
      <c r="F11" s="30">
        <v>570</v>
      </c>
      <c r="G11" s="160">
        <v>105</v>
      </c>
      <c r="H11" s="160"/>
      <c r="I11" s="31">
        <f t="shared" si="1"/>
        <v>5</v>
      </c>
    </row>
    <row r="12" spans="1:9" ht="20" customHeight="1" thickBot="1">
      <c r="A12" s="32">
        <f t="shared" si="0"/>
        <v>6</v>
      </c>
      <c r="B12" s="33"/>
      <c r="C12" s="34"/>
      <c r="D12" s="34" t="s">
        <v>101</v>
      </c>
      <c r="E12" s="34"/>
      <c r="F12" s="34">
        <v>110</v>
      </c>
      <c r="G12" s="171"/>
      <c r="H12" s="171">
        <v>105</v>
      </c>
      <c r="I12" s="35">
        <f t="shared" si="1"/>
        <v>6</v>
      </c>
    </row>
    <row r="13" spans="1:9" ht="20" customHeight="1">
      <c r="A13" s="24">
        <f t="shared" si="0"/>
        <v>7</v>
      </c>
      <c r="B13" s="25"/>
      <c r="C13" s="26">
        <v>4</v>
      </c>
      <c r="D13" s="26" t="s">
        <v>45</v>
      </c>
      <c r="E13" s="26" t="s">
        <v>66</v>
      </c>
      <c r="F13" s="26">
        <v>150</v>
      </c>
      <c r="G13" s="159">
        <v>450</v>
      </c>
      <c r="H13" s="159"/>
      <c r="I13" s="27">
        <f t="shared" si="1"/>
        <v>7</v>
      </c>
    </row>
    <row r="14" spans="1:9" ht="20" customHeight="1">
      <c r="A14" s="28">
        <f t="shared" si="0"/>
        <v>8</v>
      </c>
      <c r="B14" s="29"/>
      <c r="C14" s="30"/>
      <c r="D14" s="30" t="s">
        <v>101</v>
      </c>
      <c r="E14" s="30"/>
      <c r="F14" s="30">
        <v>110</v>
      </c>
      <c r="G14" s="160"/>
      <c r="H14" s="160">
        <v>450</v>
      </c>
      <c r="I14" s="31">
        <f t="shared" si="1"/>
        <v>8</v>
      </c>
    </row>
    <row r="15" spans="1:9" ht="20" customHeight="1" thickBot="1">
      <c r="A15" s="32">
        <f t="shared" si="0"/>
        <v>9</v>
      </c>
      <c r="B15" s="33"/>
      <c r="C15" s="34">
        <v>4</v>
      </c>
      <c r="D15" s="34" t="s">
        <v>46</v>
      </c>
      <c r="E15" s="34" t="s">
        <v>67</v>
      </c>
      <c r="F15" s="34">
        <v>160</v>
      </c>
      <c r="G15" s="171">
        <v>1200</v>
      </c>
      <c r="H15" s="171"/>
      <c r="I15" s="35">
        <f t="shared" si="1"/>
        <v>9</v>
      </c>
    </row>
    <row r="16" spans="1:9" ht="20" customHeight="1">
      <c r="A16" s="24">
        <f t="shared" si="0"/>
        <v>10</v>
      </c>
      <c r="B16" s="25"/>
      <c r="C16" s="26"/>
      <c r="D16" s="26" t="s">
        <v>32</v>
      </c>
      <c r="E16" s="26"/>
      <c r="F16" s="26">
        <v>110</v>
      </c>
      <c r="G16" s="159"/>
      <c r="H16" s="159">
        <v>1200</v>
      </c>
      <c r="I16" s="27">
        <f t="shared" si="1"/>
        <v>10</v>
      </c>
    </row>
    <row r="17" spans="1:9" ht="20" customHeight="1">
      <c r="A17" s="28">
        <f t="shared" si="0"/>
        <v>11</v>
      </c>
      <c r="B17" s="29"/>
      <c r="C17" s="30">
        <v>7</v>
      </c>
      <c r="D17" s="30" t="s">
        <v>45</v>
      </c>
      <c r="E17" s="30" t="s">
        <v>68</v>
      </c>
      <c r="F17" s="30">
        <v>150</v>
      </c>
      <c r="G17" s="160">
        <v>900</v>
      </c>
      <c r="H17" s="160"/>
      <c r="I17" s="31">
        <f t="shared" si="1"/>
        <v>11</v>
      </c>
    </row>
    <row r="18" spans="1:9" ht="20" customHeight="1" thickBot="1">
      <c r="A18" s="32">
        <f t="shared" si="0"/>
        <v>12</v>
      </c>
      <c r="B18" s="33"/>
      <c r="C18" s="34"/>
      <c r="D18" s="34" t="s">
        <v>103</v>
      </c>
      <c r="E18" s="34"/>
      <c r="F18" s="34">
        <v>210</v>
      </c>
      <c r="G18" s="171"/>
      <c r="H18" s="171">
        <v>900</v>
      </c>
      <c r="I18" s="35">
        <f t="shared" si="1"/>
        <v>12</v>
      </c>
    </row>
    <row r="19" spans="1:9" ht="20" customHeight="1">
      <c r="A19" s="24">
        <f t="shared" si="0"/>
        <v>13</v>
      </c>
      <c r="B19" s="25"/>
      <c r="C19" s="26">
        <v>11</v>
      </c>
      <c r="D19" s="26" t="s">
        <v>43</v>
      </c>
      <c r="E19" s="26" t="s">
        <v>69</v>
      </c>
      <c r="F19" s="26">
        <v>120</v>
      </c>
      <c r="G19" s="159">
        <v>250</v>
      </c>
      <c r="H19" s="159"/>
      <c r="I19" s="27">
        <f t="shared" si="1"/>
        <v>13</v>
      </c>
    </row>
    <row r="20" spans="1:9" ht="20" customHeight="1">
      <c r="A20" s="28">
        <f t="shared" si="0"/>
        <v>14</v>
      </c>
      <c r="B20" s="29"/>
      <c r="C20" s="30"/>
      <c r="D20" s="30" t="s">
        <v>101</v>
      </c>
      <c r="E20" s="30"/>
      <c r="F20" s="30">
        <v>110</v>
      </c>
      <c r="G20" s="160"/>
      <c r="H20" s="160">
        <v>250</v>
      </c>
      <c r="I20" s="31">
        <f t="shared" si="1"/>
        <v>14</v>
      </c>
    </row>
    <row r="21" spans="1:9" ht="20" customHeight="1" thickBot="1">
      <c r="A21" s="32">
        <f t="shared" si="0"/>
        <v>15</v>
      </c>
      <c r="B21" s="33"/>
      <c r="C21" s="34">
        <v>12</v>
      </c>
      <c r="D21" s="34" t="s">
        <v>32</v>
      </c>
      <c r="E21" s="34" t="s">
        <v>70</v>
      </c>
      <c r="F21" s="34">
        <v>110</v>
      </c>
      <c r="G21" s="171">
        <v>475</v>
      </c>
      <c r="H21" s="171"/>
      <c r="I21" s="35">
        <f t="shared" si="1"/>
        <v>15</v>
      </c>
    </row>
    <row r="22" spans="1:9" ht="20" customHeight="1">
      <c r="A22" s="24">
        <f t="shared" si="0"/>
        <v>16</v>
      </c>
      <c r="B22" s="25"/>
      <c r="C22" s="26"/>
      <c r="D22" s="26" t="s">
        <v>102</v>
      </c>
      <c r="E22" s="26"/>
      <c r="F22" s="26">
        <v>410</v>
      </c>
      <c r="G22" s="159"/>
      <c r="H22" s="159">
        <v>475</v>
      </c>
      <c r="I22" s="27">
        <f t="shared" si="1"/>
        <v>16</v>
      </c>
    </row>
    <row r="23" spans="1:9" ht="20" customHeight="1">
      <c r="A23" s="28">
        <f t="shared" si="0"/>
        <v>17</v>
      </c>
      <c r="B23" s="29"/>
      <c r="C23" s="30">
        <v>13</v>
      </c>
      <c r="D23" s="30" t="s">
        <v>71</v>
      </c>
      <c r="E23" s="30" t="s">
        <v>72</v>
      </c>
      <c r="F23" s="30">
        <v>550</v>
      </c>
      <c r="G23" s="160">
        <v>250</v>
      </c>
      <c r="H23" s="160"/>
      <c r="I23" s="31">
        <f t="shared" si="1"/>
        <v>17</v>
      </c>
    </row>
    <row r="24" spans="1:9" ht="20" customHeight="1" thickBot="1">
      <c r="A24" s="32">
        <f t="shared" si="0"/>
        <v>18</v>
      </c>
      <c r="B24" s="33"/>
      <c r="C24" s="34"/>
      <c r="D24" s="34" t="s">
        <v>101</v>
      </c>
      <c r="E24" s="34"/>
      <c r="F24" s="34">
        <v>110</v>
      </c>
      <c r="G24" s="171"/>
      <c r="H24" s="171">
        <v>250</v>
      </c>
      <c r="I24" s="35">
        <f t="shared" si="1"/>
        <v>18</v>
      </c>
    </row>
    <row r="25" spans="1:9" ht="20" customHeight="1">
      <c r="A25" s="24">
        <f t="shared" si="0"/>
        <v>19</v>
      </c>
      <c r="B25" s="25"/>
      <c r="C25" s="26">
        <v>13</v>
      </c>
      <c r="D25" s="26" t="s">
        <v>38</v>
      </c>
      <c r="E25" s="26" t="s">
        <v>73</v>
      </c>
      <c r="F25" s="26">
        <v>530</v>
      </c>
      <c r="G25" s="159">
        <v>40</v>
      </c>
      <c r="H25" s="159"/>
      <c r="I25" s="27">
        <f t="shared" si="1"/>
        <v>19</v>
      </c>
    </row>
    <row r="26" spans="1:9" ht="20" customHeight="1">
      <c r="A26" s="28">
        <f t="shared" si="0"/>
        <v>20</v>
      </c>
      <c r="B26" s="29"/>
      <c r="C26" s="30"/>
      <c r="D26" s="30" t="s">
        <v>101</v>
      </c>
      <c r="E26" s="30"/>
      <c r="F26" s="30">
        <v>110</v>
      </c>
      <c r="G26" s="160"/>
      <c r="H26" s="160">
        <v>40</v>
      </c>
      <c r="I26" s="31">
        <f t="shared" si="1"/>
        <v>20</v>
      </c>
    </row>
    <row r="27" spans="1:9" ht="20" customHeight="1" thickBot="1">
      <c r="A27" s="32">
        <f t="shared" si="0"/>
        <v>21</v>
      </c>
      <c r="B27" s="33"/>
      <c r="C27" s="34">
        <v>13</v>
      </c>
      <c r="D27" s="34" t="s">
        <v>104</v>
      </c>
      <c r="E27" s="34" t="s">
        <v>74</v>
      </c>
      <c r="F27" s="34">
        <v>140</v>
      </c>
      <c r="G27" s="171">
        <v>225</v>
      </c>
      <c r="H27" s="171"/>
      <c r="I27" s="35">
        <f t="shared" si="1"/>
        <v>21</v>
      </c>
    </row>
    <row r="28" spans="1:9" ht="20" customHeight="1">
      <c r="A28" s="24">
        <f t="shared" si="0"/>
        <v>22</v>
      </c>
      <c r="B28" s="25"/>
      <c r="C28" s="26"/>
      <c r="D28" s="26" t="s">
        <v>102</v>
      </c>
      <c r="E28" s="26"/>
      <c r="F28" s="26">
        <v>410</v>
      </c>
      <c r="G28" s="159"/>
      <c r="H28" s="159">
        <v>225</v>
      </c>
      <c r="I28" s="27">
        <f t="shared" si="1"/>
        <v>22</v>
      </c>
    </row>
    <row r="29" spans="1:9" ht="20" customHeight="1">
      <c r="A29" s="28">
        <f t="shared" si="0"/>
        <v>23</v>
      </c>
      <c r="B29" s="29"/>
      <c r="C29" s="30">
        <v>14</v>
      </c>
      <c r="D29" s="30" t="s">
        <v>37</v>
      </c>
      <c r="E29" s="30" t="s">
        <v>75</v>
      </c>
      <c r="F29" s="30">
        <v>510</v>
      </c>
      <c r="G29" s="160">
        <v>300</v>
      </c>
      <c r="H29" s="160"/>
      <c r="I29" s="31">
        <f t="shared" si="1"/>
        <v>23</v>
      </c>
    </row>
    <row r="30" spans="1:9" ht="20" customHeight="1" thickBot="1">
      <c r="A30" s="32">
        <f t="shared" si="0"/>
        <v>24</v>
      </c>
      <c r="B30" s="33"/>
      <c r="C30" s="34"/>
      <c r="D30" s="34" t="s">
        <v>101</v>
      </c>
      <c r="E30" s="34"/>
      <c r="F30" s="34">
        <v>110</v>
      </c>
      <c r="G30" s="171"/>
      <c r="H30" s="171">
        <v>300</v>
      </c>
      <c r="I30" s="35">
        <f t="shared" si="1"/>
        <v>24</v>
      </c>
    </row>
    <row r="31" spans="1:9" s="36" customFormat="1" ht="20" customHeight="1" thickBot="1">
      <c r="A31" s="32">
        <f t="shared" si="0"/>
        <v>25</v>
      </c>
      <c r="B31" s="38"/>
      <c r="C31" s="26">
        <v>15</v>
      </c>
      <c r="D31" s="26" t="s">
        <v>50</v>
      </c>
      <c r="E31" s="26" t="s">
        <v>76</v>
      </c>
      <c r="F31" s="26">
        <v>320</v>
      </c>
      <c r="G31" s="159">
        <v>200</v>
      </c>
      <c r="H31" s="172"/>
      <c r="I31" s="35">
        <f t="shared" si="1"/>
        <v>25</v>
      </c>
    </row>
    <row r="32" spans="1:9" s="37" customFormat="1" ht="20" customHeight="1">
      <c r="A32" s="24">
        <f t="shared" si="0"/>
        <v>26</v>
      </c>
      <c r="B32" s="25"/>
      <c r="C32" s="26"/>
      <c r="D32" s="26" t="s">
        <v>101</v>
      </c>
      <c r="E32" s="26"/>
      <c r="F32" s="26">
        <v>110</v>
      </c>
      <c r="G32" s="159"/>
      <c r="H32" s="159">
        <v>200</v>
      </c>
      <c r="I32" s="27">
        <f t="shared" si="1"/>
        <v>26</v>
      </c>
    </row>
    <row r="33" spans="1:9" ht="20" customHeight="1">
      <c r="A33" s="28">
        <f t="shared" si="0"/>
        <v>27</v>
      </c>
      <c r="B33" s="25"/>
      <c r="C33" s="26">
        <v>15</v>
      </c>
      <c r="D33" s="26" t="s">
        <v>105</v>
      </c>
      <c r="E33" s="26" t="s">
        <v>77</v>
      </c>
      <c r="F33" s="26">
        <v>210</v>
      </c>
      <c r="G33" s="159">
        <v>500</v>
      </c>
      <c r="H33" s="159"/>
      <c r="I33" s="31">
        <f t="shared" si="1"/>
        <v>27</v>
      </c>
    </row>
    <row r="34" spans="1:9" ht="20" customHeight="1" thickBot="1">
      <c r="A34" s="32">
        <f t="shared" si="0"/>
        <v>28</v>
      </c>
      <c r="B34" s="33"/>
      <c r="C34" s="34"/>
      <c r="D34" s="34" t="s">
        <v>101</v>
      </c>
      <c r="E34" s="34"/>
      <c r="F34" s="34">
        <v>110</v>
      </c>
      <c r="G34" s="171"/>
      <c r="H34" s="171">
        <v>500</v>
      </c>
      <c r="I34" s="35">
        <f t="shared" si="1"/>
        <v>28</v>
      </c>
    </row>
    <row r="35" spans="1:9" ht="20" customHeight="1" thickBot="1">
      <c r="A35" s="32">
        <f t="shared" si="0"/>
        <v>29</v>
      </c>
      <c r="B35" s="25"/>
      <c r="C35" s="26">
        <v>15</v>
      </c>
      <c r="D35" s="26" t="s">
        <v>44</v>
      </c>
      <c r="E35" s="26" t="s">
        <v>78</v>
      </c>
      <c r="F35" s="26">
        <v>130</v>
      </c>
      <c r="G35" s="159">
        <v>425</v>
      </c>
      <c r="H35" s="159"/>
      <c r="I35" s="35">
        <f t="shared" si="1"/>
        <v>29</v>
      </c>
    </row>
    <row r="36" spans="1:9" ht="20" customHeight="1">
      <c r="A36" s="24">
        <f t="shared" si="0"/>
        <v>30</v>
      </c>
      <c r="B36" s="25"/>
      <c r="C36" s="26"/>
      <c r="D36" s="26" t="s">
        <v>102</v>
      </c>
      <c r="E36" s="26"/>
      <c r="F36" s="26">
        <v>410</v>
      </c>
      <c r="G36" s="159"/>
      <c r="H36" s="159">
        <v>425</v>
      </c>
      <c r="I36" s="27">
        <f t="shared" si="1"/>
        <v>30</v>
      </c>
    </row>
    <row r="37" spans="1:9" ht="20" customHeight="1">
      <c r="A37" s="28">
        <f t="shared" si="0"/>
        <v>31</v>
      </c>
      <c r="B37" s="25"/>
      <c r="C37" s="26">
        <v>18</v>
      </c>
      <c r="D37" s="26" t="s">
        <v>38</v>
      </c>
      <c r="E37" s="26" t="s">
        <v>79</v>
      </c>
      <c r="F37" s="26">
        <v>530</v>
      </c>
      <c r="G37" s="159">
        <v>95</v>
      </c>
      <c r="H37" s="159"/>
      <c r="I37" s="31">
        <f t="shared" si="1"/>
        <v>31</v>
      </c>
    </row>
    <row r="38" spans="1:9" ht="20" customHeight="1" thickBot="1">
      <c r="A38" s="32">
        <f t="shared" si="0"/>
        <v>32</v>
      </c>
      <c r="B38" s="25"/>
      <c r="C38" s="26"/>
      <c r="D38" s="26" t="s">
        <v>101</v>
      </c>
      <c r="E38" s="26"/>
      <c r="F38" s="26">
        <v>110</v>
      </c>
      <c r="G38" s="159"/>
      <c r="H38" s="159">
        <v>95</v>
      </c>
      <c r="I38" s="35">
        <f t="shared" si="1"/>
        <v>32</v>
      </c>
    </row>
    <row r="39" spans="1:9" ht="20" customHeight="1" thickBot="1">
      <c r="A39" s="32">
        <f t="shared" si="0"/>
        <v>33</v>
      </c>
      <c r="B39" s="25"/>
      <c r="C39" s="26">
        <v>18</v>
      </c>
      <c r="D39" s="26" t="s">
        <v>32</v>
      </c>
      <c r="E39" s="26" t="s">
        <v>80</v>
      </c>
      <c r="F39" s="26">
        <v>110</v>
      </c>
      <c r="G39" s="159">
        <v>125</v>
      </c>
      <c r="H39" s="159"/>
      <c r="I39" s="35">
        <f t="shared" si="1"/>
        <v>33</v>
      </c>
    </row>
    <row r="40" spans="1:9" ht="20" customHeight="1">
      <c r="A40" s="24">
        <f t="shared" si="0"/>
        <v>34</v>
      </c>
      <c r="B40" s="25"/>
      <c r="C40" s="26"/>
      <c r="D40" s="26" t="s">
        <v>106</v>
      </c>
      <c r="E40" s="26"/>
      <c r="F40" s="26">
        <v>140</v>
      </c>
      <c r="G40" s="159"/>
      <c r="H40" s="159">
        <v>125</v>
      </c>
      <c r="I40" s="27">
        <f t="shared" si="1"/>
        <v>34</v>
      </c>
    </row>
  </sheetData>
  <customSheetViews>
    <customSheetView guid="{75DDE303-4ED2-CC48-A7EE-717505790611}" scale="150">
      <selection activeCell="D41" sqref="D41"/>
      <pageSetup orientation="portrait" horizontalDpi="4294967292" verticalDpi="4294967292"/>
    </customSheetView>
    <customSheetView guid="{83E2D429-3A18-824A-8291-7CF4E9036E6B}" scale="150" topLeftCell="A32">
      <selection activeCell="F44" sqref="F44"/>
      <pageSetup orientation="portrait" horizontalDpi="4294967292" verticalDpi="4294967292"/>
    </customSheetView>
    <customSheetView guid="{0E8C9E33-841E-584F-8BDD-4CD933209546}" scale="150" topLeftCell="A2">
      <selection activeCell="D41" sqref="D41"/>
      <pageSetup orientation="portrait" horizontalDpi="4294967292" verticalDpi="4294967292"/>
    </customSheetView>
  </customSheetView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opLeftCell="A31" zoomScale="150" zoomScaleNormal="150" zoomScalePageLayoutView="150" workbookViewId="0">
      <selection activeCell="D38" sqref="D38"/>
    </sheetView>
  </sheetViews>
  <sheetFormatPr baseColWidth="10" defaultColWidth="9.1640625" defaultRowHeight="11" customHeight="1" x14ac:dyDescent="0"/>
  <cols>
    <col min="1" max="1" width="2.6640625" style="36" customWidth="1"/>
    <col min="2" max="2" width="6.33203125" style="14" customWidth="1"/>
    <col min="3" max="3" width="4" style="14" customWidth="1"/>
    <col min="4" max="4" width="50.6640625" style="14" customWidth="1"/>
    <col min="5" max="5" width="6.33203125" style="14" customWidth="1"/>
    <col min="6" max="6" width="6.5" style="14" customWidth="1"/>
    <col min="7" max="8" width="12.6640625" style="14" customWidth="1"/>
    <col min="9" max="9" width="2.6640625" style="14" customWidth="1"/>
    <col min="10" max="16384" width="9.1640625" style="14"/>
  </cols>
  <sheetData>
    <row r="2" spans="1:9" s="4" customFormat="1" ht="21" customHeight="1">
      <c r="A2" s="1"/>
      <c r="B2" s="1"/>
      <c r="C2" s="1"/>
      <c r="D2" s="2" t="s">
        <v>0</v>
      </c>
      <c r="E2" s="1"/>
      <c r="F2" s="1"/>
      <c r="G2" s="3" t="s">
        <v>1</v>
      </c>
      <c r="H2" s="1">
        <v>2</v>
      </c>
      <c r="I2" s="1"/>
    </row>
    <row r="3" spans="1:9" s="7" customFormat="1" ht="11" customHeight="1" thickBot="1">
      <c r="A3" s="5"/>
      <c r="B3" s="5"/>
      <c r="C3" s="5"/>
      <c r="D3" s="5"/>
      <c r="E3" s="5"/>
      <c r="F3" s="5"/>
      <c r="G3" s="6">
        <v>1</v>
      </c>
      <c r="H3" s="6">
        <v>2</v>
      </c>
      <c r="I3" s="5"/>
    </row>
    <row r="4" spans="1:9" ht="11" customHeight="1" thickTop="1">
      <c r="A4" s="8"/>
      <c r="B4" s="9"/>
      <c r="C4" s="10"/>
      <c r="D4" s="11"/>
      <c r="E4" s="11" t="s">
        <v>2</v>
      </c>
      <c r="F4" s="11" t="s">
        <v>3</v>
      </c>
      <c r="G4" s="12" t="s">
        <v>4</v>
      </c>
      <c r="H4" s="13"/>
      <c r="I4" s="9"/>
    </row>
    <row r="5" spans="1:9" ht="11" customHeight="1" thickBot="1">
      <c r="A5" s="15"/>
      <c r="B5" s="16" t="s">
        <v>5</v>
      </c>
      <c r="C5" s="17"/>
      <c r="D5" s="18" t="s">
        <v>6</v>
      </c>
      <c r="E5" s="18" t="s">
        <v>7</v>
      </c>
      <c r="F5" s="18" t="s">
        <v>8</v>
      </c>
      <c r="G5" s="19" t="s">
        <v>9</v>
      </c>
      <c r="H5" s="19" t="s">
        <v>10</v>
      </c>
      <c r="I5" s="20"/>
    </row>
    <row r="6" spans="1:9" ht="11" customHeight="1" thickTop="1">
      <c r="A6" s="8"/>
      <c r="B6" s="21"/>
      <c r="C6" s="22"/>
      <c r="D6" s="11"/>
      <c r="E6" s="11"/>
      <c r="F6" s="11"/>
      <c r="G6" s="11"/>
      <c r="H6" s="23"/>
      <c r="I6" s="9"/>
    </row>
    <row r="7" spans="1:9" ht="20" customHeight="1">
      <c r="A7" s="24">
        <v>1</v>
      </c>
      <c r="B7" s="25" t="s">
        <v>62</v>
      </c>
      <c r="C7" s="26">
        <v>19</v>
      </c>
      <c r="D7" s="26" t="s">
        <v>32</v>
      </c>
      <c r="E7" s="26" t="s">
        <v>83</v>
      </c>
      <c r="F7" s="26">
        <v>110</v>
      </c>
      <c r="G7" s="159">
        <v>1020</v>
      </c>
      <c r="H7" s="159"/>
      <c r="I7" s="27">
        <v>1</v>
      </c>
    </row>
    <row r="8" spans="1:9" ht="20" customHeight="1">
      <c r="A8" s="28">
        <f t="shared" ref="A8:A40" si="0">A7+1</f>
        <v>2</v>
      </c>
      <c r="B8" s="29"/>
      <c r="C8" s="30"/>
      <c r="D8" s="30" t="s">
        <v>102</v>
      </c>
      <c r="E8" s="30"/>
      <c r="F8" s="30">
        <v>410</v>
      </c>
      <c r="G8" s="160"/>
      <c r="H8" s="160">
        <v>1020</v>
      </c>
      <c r="I8" s="31">
        <f t="shared" ref="I8:I40" si="1">I7+1</f>
        <v>2</v>
      </c>
    </row>
    <row r="9" spans="1:9" ht="20" customHeight="1" thickBot="1">
      <c r="A9" s="32">
        <f t="shared" si="0"/>
        <v>3</v>
      </c>
      <c r="B9" s="33"/>
      <c r="C9" s="34">
        <v>20</v>
      </c>
      <c r="D9" s="34" t="s">
        <v>71</v>
      </c>
      <c r="E9" s="34" t="s">
        <v>84</v>
      </c>
      <c r="F9" s="34">
        <v>550</v>
      </c>
      <c r="G9" s="171">
        <v>160</v>
      </c>
      <c r="H9" s="171"/>
      <c r="I9" s="35">
        <f t="shared" si="1"/>
        <v>3</v>
      </c>
    </row>
    <row r="10" spans="1:9" ht="20" customHeight="1">
      <c r="A10" s="24">
        <f t="shared" si="0"/>
        <v>4</v>
      </c>
      <c r="B10" s="25"/>
      <c r="C10" s="26"/>
      <c r="D10" s="26" t="s">
        <v>101</v>
      </c>
      <c r="E10" s="26"/>
      <c r="F10" s="26">
        <v>110</v>
      </c>
      <c r="G10" s="159"/>
      <c r="H10" s="159">
        <v>160</v>
      </c>
      <c r="I10" s="27">
        <f t="shared" si="1"/>
        <v>4</v>
      </c>
    </row>
    <row r="11" spans="1:9" ht="20" customHeight="1">
      <c r="A11" s="28">
        <f t="shared" si="0"/>
        <v>5</v>
      </c>
      <c r="B11" s="29"/>
      <c r="C11" s="30">
        <v>20</v>
      </c>
      <c r="D11" s="30" t="s">
        <v>45</v>
      </c>
      <c r="E11" s="30" t="s">
        <v>85</v>
      </c>
      <c r="F11" s="30">
        <v>150</v>
      </c>
      <c r="G11" s="160">
        <v>120</v>
      </c>
      <c r="H11" s="160"/>
      <c r="I11" s="31">
        <f t="shared" si="1"/>
        <v>5</v>
      </c>
    </row>
    <row r="12" spans="1:9" ht="20" customHeight="1" thickBot="1">
      <c r="A12" s="32">
        <f t="shared" si="0"/>
        <v>6</v>
      </c>
      <c r="B12" s="33"/>
      <c r="C12" s="34"/>
      <c r="D12" s="34" t="s">
        <v>107</v>
      </c>
      <c r="E12" s="34"/>
      <c r="F12" s="34">
        <v>220</v>
      </c>
      <c r="G12" s="171"/>
      <c r="H12" s="171">
        <v>120</v>
      </c>
      <c r="I12" s="35">
        <f t="shared" si="1"/>
        <v>6</v>
      </c>
    </row>
    <row r="13" spans="1:9" ht="20" customHeight="1">
      <c r="A13" s="24">
        <f t="shared" si="0"/>
        <v>7</v>
      </c>
      <c r="B13" s="25"/>
      <c r="C13" s="26">
        <v>21</v>
      </c>
      <c r="D13" s="26" t="s">
        <v>40</v>
      </c>
      <c r="E13" s="26" t="s">
        <v>86</v>
      </c>
      <c r="F13" s="26">
        <v>570</v>
      </c>
      <c r="G13" s="159">
        <v>265</v>
      </c>
      <c r="H13" s="159"/>
      <c r="I13" s="27">
        <f t="shared" si="1"/>
        <v>7</v>
      </c>
    </row>
    <row r="14" spans="1:9" ht="20" customHeight="1">
      <c r="A14" s="28">
        <f t="shared" si="0"/>
        <v>8</v>
      </c>
      <c r="B14" s="29"/>
      <c r="C14" s="30"/>
      <c r="D14" s="30" t="s">
        <v>101</v>
      </c>
      <c r="E14" s="30"/>
      <c r="F14" s="30">
        <v>110</v>
      </c>
      <c r="G14" s="160"/>
      <c r="H14" s="160">
        <v>265</v>
      </c>
      <c r="I14" s="31">
        <f t="shared" si="1"/>
        <v>8</v>
      </c>
    </row>
    <row r="15" spans="1:9" ht="20" customHeight="1" thickBot="1">
      <c r="A15" s="32">
        <f t="shared" si="0"/>
        <v>9</v>
      </c>
      <c r="B15" s="33"/>
      <c r="C15" s="34">
        <v>25</v>
      </c>
      <c r="D15" s="34" t="s">
        <v>45</v>
      </c>
      <c r="E15" s="34" t="s">
        <v>87</v>
      </c>
      <c r="F15" s="34">
        <v>150</v>
      </c>
      <c r="G15" s="171">
        <v>25</v>
      </c>
      <c r="H15" s="171"/>
      <c r="I15" s="35">
        <f t="shared" si="1"/>
        <v>9</v>
      </c>
    </row>
    <row r="16" spans="1:9" ht="20" customHeight="1">
      <c r="A16" s="24">
        <f t="shared" si="0"/>
        <v>10</v>
      </c>
      <c r="B16" s="25"/>
      <c r="C16" s="26"/>
      <c r="D16" s="26" t="s">
        <v>101</v>
      </c>
      <c r="E16" s="26"/>
      <c r="F16" s="26">
        <v>110</v>
      </c>
      <c r="G16" s="159"/>
      <c r="H16" s="159">
        <v>25</v>
      </c>
      <c r="I16" s="27">
        <f t="shared" si="1"/>
        <v>10</v>
      </c>
    </row>
    <row r="17" spans="1:9" ht="20" customHeight="1">
      <c r="A17" s="28">
        <f t="shared" si="0"/>
        <v>11</v>
      </c>
      <c r="B17" s="29"/>
      <c r="C17" s="30">
        <v>25</v>
      </c>
      <c r="D17" s="30" t="s">
        <v>32</v>
      </c>
      <c r="E17" s="30" t="s">
        <v>88</v>
      </c>
      <c r="F17" s="30">
        <v>110</v>
      </c>
      <c r="G17" s="160">
        <v>1940</v>
      </c>
      <c r="H17" s="160"/>
      <c r="I17" s="31">
        <f t="shared" si="1"/>
        <v>11</v>
      </c>
    </row>
    <row r="18" spans="1:9" ht="20" customHeight="1" thickBot="1">
      <c r="A18" s="32">
        <f t="shared" si="0"/>
        <v>12</v>
      </c>
      <c r="B18" s="33"/>
      <c r="C18" s="34"/>
      <c r="D18" s="34" t="s">
        <v>102</v>
      </c>
      <c r="E18" s="34"/>
      <c r="F18" s="34">
        <v>410</v>
      </c>
      <c r="G18" s="171"/>
      <c r="H18" s="171">
        <v>1940</v>
      </c>
      <c r="I18" s="35">
        <f t="shared" si="1"/>
        <v>12</v>
      </c>
    </row>
    <row r="19" spans="1:9" ht="20" customHeight="1">
      <c r="A19" s="24">
        <f t="shared" si="0"/>
        <v>13</v>
      </c>
      <c r="B19" s="25"/>
      <c r="C19" s="26">
        <v>26</v>
      </c>
      <c r="D19" s="26" t="s">
        <v>38</v>
      </c>
      <c r="E19" s="26" t="s">
        <v>89</v>
      </c>
      <c r="F19" s="26">
        <v>530</v>
      </c>
      <c r="G19" s="159">
        <v>37</v>
      </c>
      <c r="H19" s="159"/>
      <c r="I19" s="27">
        <f t="shared" si="1"/>
        <v>13</v>
      </c>
    </row>
    <row r="20" spans="1:9" ht="20" customHeight="1">
      <c r="A20" s="28">
        <f t="shared" si="0"/>
        <v>14</v>
      </c>
      <c r="B20" s="29"/>
      <c r="C20" s="30"/>
      <c r="D20" s="30" t="s">
        <v>101</v>
      </c>
      <c r="E20" s="30"/>
      <c r="F20" s="30">
        <v>110</v>
      </c>
      <c r="G20" s="160"/>
      <c r="H20" s="160">
        <v>37</v>
      </c>
      <c r="I20" s="31">
        <f t="shared" si="1"/>
        <v>14</v>
      </c>
    </row>
    <row r="21" spans="1:9" ht="20" customHeight="1" thickBot="1">
      <c r="A21" s="32">
        <f t="shared" si="0"/>
        <v>15</v>
      </c>
      <c r="B21" s="33"/>
      <c r="C21" s="34">
        <v>26</v>
      </c>
      <c r="D21" s="34" t="s">
        <v>32</v>
      </c>
      <c r="E21" s="34" t="s">
        <v>90</v>
      </c>
      <c r="F21" s="34">
        <v>110</v>
      </c>
      <c r="G21" s="171">
        <v>250</v>
      </c>
      <c r="H21" s="171"/>
      <c r="I21" s="35">
        <f t="shared" si="1"/>
        <v>15</v>
      </c>
    </row>
    <row r="22" spans="1:9" ht="20" customHeight="1">
      <c r="A22" s="24">
        <f t="shared" si="0"/>
        <v>16</v>
      </c>
      <c r="B22" s="25"/>
      <c r="C22" s="26"/>
      <c r="D22" s="26" t="s">
        <v>108</v>
      </c>
      <c r="E22" s="26"/>
      <c r="F22" s="26">
        <v>130</v>
      </c>
      <c r="G22" s="159"/>
      <c r="H22" s="159">
        <v>250</v>
      </c>
      <c r="I22" s="27">
        <f t="shared" si="1"/>
        <v>16</v>
      </c>
    </row>
    <row r="23" spans="1:9" ht="20" customHeight="1">
      <c r="A23" s="28">
        <f t="shared" si="0"/>
        <v>17</v>
      </c>
      <c r="B23" s="29"/>
      <c r="C23" s="30">
        <v>28</v>
      </c>
      <c r="D23" s="30" t="s">
        <v>40</v>
      </c>
      <c r="E23" s="30" t="s">
        <v>91</v>
      </c>
      <c r="F23" s="30">
        <v>570</v>
      </c>
      <c r="G23" s="160">
        <v>245</v>
      </c>
      <c r="H23" s="160"/>
      <c r="I23" s="31">
        <f t="shared" si="1"/>
        <v>17</v>
      </c>
    </row>
    <row r="24" spans="1:9" ht="20" customHeight="1" thickBot="1">
      <c r="A24" s="32">
        <f t="shared" si="0"/>
        <v>18</v>
      </c>
      <c r="B24" s="33"/>
      <c r="C24" s="34"/>
      <c r="D24" s="34" t="s">
        <v>101</v>
      </c>
      <c r="E24" s="34"/>
      <c r="F24" s="34">
        <v>110</v>
      </c>
      <c r="G24" s="171"/>
      <c r="H24" s="171">
        <v>245</v>
      </c>
      <c r="I24" s="35">
        <f t="shared" si="1"/>
        <v>18</v>
      </c>
    </row>
    <row r="25" spans="1:9" ht="20" customHeight="1">
      <c r="A25" s="24">
        <f t="shared" si="0"/>
        <v>19</v>
      </c>
      <c r="B25" s="25"/>
      <c r="C25" s="26">
        <v>28</v>
      </c>
      <c r="D25" s="26" t="s">
        <v>32</v>
      </c>
      <c r="E25" s="26" t="s">
        <v>92</v>
      </c>
      <c r="F25" s="26">
        <v>110</v>
      </c>
      <c r="G25" s="159">
        <v>650</v>
      </c>
      <c r="H25" s="159"/>
      <c r="I25" s="27">
        <f t="shared" si="1"/>
        <v>19</v>
      </c>
    </row>
    <row r="26" spans="1:9" ht="20" customHeight="1">
      <c r="A26" s="28">
        <f t="shared" si="0"/>
        <v>20</v>
      </c>
      <c r="B26" s="29"/>
      <c r="C26" s="30"/>
      <c r="D26" s="30" t="s">
        <v>102</v>
      </c>
      <c r="E26" s="30"/>
      <c r="F26" s="30">
        <v>410</v>
      </c>
      <c r="G26" s="160"/>
      <c r="H26" s="160">
        <v>650</v>
      </c>
      <c r="I26" s="31">
        <f t="shared" si="1"/>
        <v>20</v>
      </c>
    </row>
    <row r="27" spans="1:9" ht="20" customHeight="1" thickBot="1">
      <c r="A27" s="32">
        <f t="shared" si="0"/>
        <v>21</v>
      </c>
      <c r="B27" s="33"/>
      <c r="C27" s="34">
        <v>29</v>
      </c>
      <c r="D27" s="34" t="s">
        <v>38</v>
      </c>
      <c r="E27" s="34" t="s">
        <v>94</v>
      </c>
      <c r="F27" s="34">
        <v>530</v>
      </c>
      <c r="G27" s="171">
        <v>15</v>
      </c>
      <c r="H27" s="171"/>
      <c r="I27" s="35">
        <f t="shared" si="1"/>
        <v>21</v>
      </c>
    </row>
    <row r="28" spans="1:9" ht="20" customHeight="1">
      <c r="A28" s="24">
        <f t="shared" si="0"/>
        <v>22</v>
      </c>
      <c r="B28" s="25"/>
      <c r="C28" s="26"/>
      <c r="D28" s="26" t="s">
        <v>101</v>
      </c>
      <c r="E28" s="26"/>
      <c r="F28" s="26">
        <v>110</v>
      </c>
      <c r="G28" s="159"/>
      <c r="H28" s="159">
        <v>15</v>
      </c>
      <c r="I28" s="27">
        <f t="shared" si="1"/>
        <v>22</v>
      </c>
    </row>
    <row r="29" spans="1:9" ht="20" customHeight="1">
      <c r="A29" s="28">
        <f t="shared" si="0"/>
        <v>23</v>
      </c>
      <c r="B29" s="29"/>
      <c r="C29" s="30">
        <v>29</v>
      </c>
      <c r="D29" s="30" t="s">
        <v>45</v>
      </c>
      <c r="E29" s="30" t="s">
        <v>95</v>
      </c>
      <c r="F29" s="30">
        <v>150</v>
      </c>
      <c r="G29" s="160">
        <v>30</v>
      </c>
      <c r="H29" s="160"/>
      <c r="I29" s="31">
        <f t="shared" si="1"/>
        <v>23</v>
      </c>
    </row>
    <row r="30" spans="1:9" ht="20" customHeight="1" thickBot="1">
      <c r="A30" s="32">
        <f t="shared" si="0"/>
        <v>24</v>
      </c>
      <c r="B30" s="33"/>
      <c r="C30" s="34"/>
      <c r="D30" s="34" t="s">
        <v>101</v>
      </c>
      <c r="E30" s="34"/>
      <c r="F30" s="34">
        <v>110</v>
      </c>
      <c r="G30" s="171"/>
      <c r="H30" s="171">
        <v>30</v>
      </c>
      <c r="I30" s="35">
        <f t="shared" si="1"/>
        <v>24</v>
      </c>
    </row>
    <row r="31" spans="1:9" s="36" customFormat="1" ht="20" customHeight="1" thickBot="1">
      <c r="A31" s="32">
        <f t="shared" si="0"/>
        <v>25</v>
      </c>
      <c r="B31" s="38"/>
      <c r="C31" s="26">
        <v>31</v>
      </c>
      <c r="D31" s="26" t="s">
        <v>38</v>
      </c>
      <c r="E31" s="26" t="s">
        <v>96</v>
      </c>
      <c r="F31" s="26">
        <v>530</v>
      </c>
      <c r="G31" s="159">
        <v>120</v>
      </c>
      <c r="H31" s="172"/>
      <c r="I31" s="35">
        <f t="shared" si="1"/>
        <v>25</v>
      </c>
    </row>
    <row r="32" spans="1:9" s="37" customFormat="1" ht="20" customHeight="1">
      <c r="A32" s="24">
        <f t="shared" si="0"/>
        <v>26</v>
      </c>
      <c r="B32" s="25"/>
      <c r="C32" s="26"/>
      <c r="D32" s="26" t="s">
        <v>71</v>
      </c>
      <c r="E32" s="26"/>
      <c r="F32" s="26">
        <v>550</v>
      </c>
      <c r="G32" s="159">
        <v>45</v>
      </c>
      <c r="H32" s="159"/>
      <c r="I32" s="27">
        <f t="shared" si="1"/>
        <v>26</v>
      </c>
    </row>
    <row r="33" spans="1:9" ht="20" customHeight="1">
      <c r="A33" s="28">
        <f t="shared" si="0"/>
        <v>27</v>
      </c>
      <c r="B33" s="25"/>
      <c r="C33" s="26"/>
      <c r="D33" s="26" t="s">
        <v>101</v>
      </c>
      <c r="E33" s="26"/>
      <c r="F33" s="26">
        <v>110</v>
      </c>
      <c r="G33" s="159"/>
      <c r="H33" s="159">
        <v>165</v>
      </c>
      <c r="I33" s="31">
        <f t="shared" si="1"/>
        <v>27</v>
      </c>
    </row>
    <row r="34" spans="1:9" ht="20" customHeight="1" thickBot="1">
      <c r="A34" s="32">
        <f t="shared" si="0"/>
        <v>28</v>
      </c>
      <c r="B34" s="33"/>
      <c r="C34" s="34">
        <v>31</v>
      </c>
      <c r="D34" s="34" t="s">
        <v>50</v>
      </c>
      <c r="E34" s="34" t="s">
        <v>97</v>
      </c>
      <c r="F34" s="34">
        <v>320</v>
      </c>
      <c r="G34" s="171">
        <v>1000</v>
      </c>
      <c r="H34" s="171"/>
      <c r="I34" s="35">
        <f t="shared" si="1"/>
        <v>28</v>
      </c>
    </row>
    <row r="35" spans="1:9" ht="20" customHeight="1" thickBot="1">
      <c r="A35" s="32">
        <f t="shared" si="0"/>
        <v>29</v>
      </c>
      <c r="B35" s="25"/>
      <c r="C35" s="26"/>
      <c r="D35" s="26" t="s">
        <v>101</v>
      </c>
      <c r="E35" s="26"/>
      <c r="F35" s="26">
        <v>110</v>
      </c>
      <c r="G35" s="159"/>
      <c r="H35" s="159">
        <v>1000</v>
      </c>
      <c r="I35" s="35">
        <f t="shared" si="1"/>
        <v>29</v>
      </c>
    </row>
    <row r="36" spans="1:9" ht="20" customHeight="1">
      <c r="A36" s="24">
        <f t="shared" si="0"/>
        <v>30</v>
      </c>
      <c r="B36" s="25"/>
      <c r="C36" s="26">
        <v>31</v>
      </c>
      <c r="D36" s="26" t="s">
        <v>32</v>
      </c>
      <c r="E36" s="26" t="s">
        <v>98</v>
      </c>
      <c r="F36" s="26">
        <v>110</v>
      </c>
      <c r="G36" s="159">
        <v>1355</v>
      </c>
      <c r="H36" s="159"/>
      <c r="I36" s="27">
        <f t="shared" si="1"/>
        <v>30</v>
      </c>
    </row>
    <row r="37" spans="1:9" ht="20" customHeight="1">
      <c r="A37" s="28">
        <f t="shared" si="0"/>
        <v>31</v>
      </c>
      <c r="B37" s="25"/>
      <c r="C37" s="26"/>
      <c r="D37" s="26" t="s">
        <v>102</v>
      </c>
      <c r="E37" s="26"/>
      <c r="F37" s="26">
        <v>410</v>
      </c>
      <c r="G37" s="159"/>
      <c r="H37" s="159">
        <v>1355</v>
      </c>
      <c r="I37" s="31">
        <f t="shared" si="1"/>
        <v>31</v>
      </c>
    </row>
    <row r="38" spans="1:9" ht="20" customHeight="1" thickBot="1">
      <c r="A38" s="32">
        <f t="shared" si="0"/>
        <v>32</v>
      </c>
      <c r="B38" s="25"/>
      <c r="C38" s="26"/>
      <c r="D38" s="26"/>
      <c r="E38" s="26"/>
      <c r="F38" s="26"/>
      <c r="G38" s="159"/>
      <c r="H38" s="159"/>
      <c r="I38" s="35">
        <f t="shared" si="1"/>
        <v>32</v>
      </c>
    </row>
    <row r="39" spans="1:9" ht="20" customHeight="1" thickBot="1">
      <c r="A39" s="32">
        <f t="shared" si="0"/>
        <v>33</v>
      </c>
      <c r="B39" s="25"/>
      <c r="C39" s="26"/>
      <c r="D39" s="26"/>
      <c r="E39" s="26"/>
      <c r="F39" s="26"/>
      <c r="G39" s="159"/>
      <c r="H39" s="159"/>
      <c r="I39" s="35">
        <f t="shared" si="1"/>
        <v>33</v>
      </c>
    </row>
    <row r="40" spans="1:9" ht="20" customHeight="1">
      <c r="A40" s="24">
        <f t="shared" si="0"/>
        <v>34</v>
      </c>
      <c r="B40" s="25"/>
      <c r="C40" s="26"/>
      <c r="D40" s="26"/>
      <c r="E40" s="26"/>
      <c r="F40" s="26"/>
      <c r="G40" s="159"/>
      <c r="H40" s="159"/>
      <c r="I40" s="27">
        <f t="shared" si="1"/>
        <v>34</v>
      </c>
    </row>
    <row r="41" spans="1:9" ht="11" customHeight="1">
      <c r="G41" s="173"/>
      <c r="H41" s="173"/>
    </row>
    <row r="42" spans="1:9" ht="11" customHeight="1">
      <c r="G42" s="173"/>
      <c r="H42" s="173"/>
    </row>
  </sheetData>
  <customSheetViews>
    <customSheetView guid="{75DDE303-4ED2-CC48-A7EE-717505790611}" scale="150" topLeftCell="A31">
      <selection activeCell="D38" sqref="D38"/>
    </customSheetView>
    <customSheetView guid="{83E2D429-3A18-824A-8291-7CF4E9036E6B}" scale="150">
      <selection activeCell="H14" sqref="H14"/>
    </customSheetView>
    <customSheetView guid="{0E8C9E33-841E-584F-8BDD-4CD933209546}" scale="150">
      <selection activeCell="D38" sqref="D38"/>
    </customSheetView>
  </customSheetView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2"/>
  <sheetViews>
    <sheetView tabSelected="1" topLeftCell="A111" zoomScale="110" zoomScaleNormal="110" zoomScalePageLayoutView="110" workbookViewId="0">
      <selection activeCell="S107" sqref="S107"/>
    </sheetView>
  </sheetViews>
  <sheetFormatPr baseColWidth="10" defaultColWidth="7.83203125" defaultRowHeight="10" x14ac:dyDescent="0"/>
  <cols>
    <col min="1" max="1" width="1.33203125" style="36" customWidth="1"/>
    <col min="2" max="2" width="4.6640625" style="14" customWidth="1"/>
    <col min="3" max="3" width="3" style="14" customWidth="1"/>
    <col min="4" max="4" width="23.1640625" style="14" customWidth="1"/>
    <col min="5" max="5" width="6" style="14" customWidth="1"/>
    <col min="6" max="9" width="9.1640625" style="14" customWidth="1"/>
    <col min="10" max="10" width="1.33203125" style="14" customWidth="1"/>
    <col min="11" max="11" width="5" style="14" customWidth="1"/>
    <col min="12" max="12" width="1.33203125" style="14" customWidth="1"/>
    <col min="13" max="13" width="4.6640625" style="14" customWidth="1"/>
    <col min="14" max="14" width="3" style="14" customWidth="1"/>
    <col min="15" max="15" width="23.1640625" style="14" customWidth="1"/>
    <col min="16" max="16" width="6" style="14" customWidth="1"/>
    <col min="17" max="20" width="9.1640625" style="14" customWidth="1"/>
    <col min="21" max="21" width="1.33203125" style="14" customWidth="1"/>
    <col min="22" max="22" width="7.83203125" style="14" customWidth="1"/>
    <col min="23" max="256" width="7.83203125" style="14"/>
    <col min="257" max="257" width="1.33203125" style="14" customWidth="1"/>
    <col min="258" max="258" width="4.6640625" style="14" customWidth="1"/>
    <col min="259" max="259" width="3" style="14" customWidth="1"/>
    <col min="260" max="260" width="31.33203125" style="14" customWidth="1"/>
    <col min="261" max="261" width="6" style="14" customWidth="1"/>
    <col min="262" max="265" width="9.1640625" style="14" customWidth="1"/>
    <col min="266" max="266" width="1.33203125" style="14" customWidth="1"/>
    <col min="267" max="512" width="7.83203125" style="14"/>
    <col min="513" max="513" width="1.33203125" style="14" customWidth="1"/>
    <col min="514" max="514" width="4.6640625" style="14" customWidth="1"/>
    <col min="515" max="515" width="3" style="14" customWidth="1"/>
    <col min="516" max="516" width="31.33203125" style="14" customWidth="1"/>
    <col min="517" max="517" width="6" style="14" customWidth="1"/>
    <col min="518" max="521" width="9.1640625" style="14" customWidth="1"/>
    <col min="522" max="522" width="1.33203125" style="14" customWidth="1"/>
    <col min="523" max="768" width="7.83203125" style="14"/>
    <col min="769" max="769" width="1.33203125" style="14" customWidth="1"/>
    <col min="770" max="770" width="4.6640625" style="14" customWidth="1"/>
    <col min="771" max="771" width="3" style="14" customWidth="1"/>
    <col min="772" max="772" width="31.33203125" style="14" customWidth="1"/>
    <col min="773" max="773" width="6" style="14" customWidth="1"/>
    <col min="774" max="777" width="9.1640625" style="14" customWidth="1"/>
    <col min="778" max="778" width="1.33203125" style="14" customWidth="1"/>
    <col min="779" max="1024" width="7.83203125" style="14"/>
    <col min="1025" max="1025" width="1.33203125" style="14" customWidth="1"/>
    <col min="1026" max="1026" width="4.6640625" style="14" customWidth="1"/>
    <col min="1027" max="1027" width="3" style="14" customWidth="1"/>
    <col min="1028" max="1028" width="31.33203125" style="14" customWidth="1"/>
    <col min="1029" max="1029" width="6" style="14" customWidth="1"/>
    <col min="1030" max="1033" width="9.1640625" style="14" customWidth="1"/>
    <col min="1034" max="1034" width="1.33203125" style="14" customWidth="1"/>
    <col min="1035" max="1280" width="7.83203125" style="14"/>
    <col min="1281" max="1281" width="1.33203125" style="14" customWidth="1"/>
    <col min="1282" max="1282" width="4.6640625" style="14" customWidth="1"/>
    <col min="1283" max="1283" width="3" style="14" customWidth="1"/>
    <col min="1284" max="1284" width="31.33203125" style="14" customWidth="1"/>
    <col min="1285" max="1285" width="6" style="14" customWidth="1"/>
    <col min="1286" max="1289" width="9.1640625" style="14" customWidth="1"/>
    <col min="1290" max="1290" width="1.33203125" style="14" customWidth="1"/>
    <col min="1291" max="1536" width="7.83203125" style="14"/>
    <col min="1537" max="1537" width="1.33203125" style="14" customWidth="1"/>
    <col min="1538" max="1538" width="4.6640625" style="14" customWidth="1"/>
    <col min="1539" max="1539" width="3" style="14" customWidth="1"/>
    <col min="1540" max="1540" width="31.33203125" style="14" customWidth="1"/>
    <col min="1541" max="1541" width="6" style="14" customWidth="1"/>
    <col min="1542" max="1545" width="9.1640625" style="14" customWidth="1"/>
    <col min="1546" max="1546" width="1.33203125" style="14" customWidth="1"/>
    <col min="1547" max="1792" width="7.83203125" style="14"/>
    <col min="1793" max="1793" width="1.33203125" style="14" customWidth="1"/>
    <col min="1794" max="1794" width="4.6640625" style="14" customWidth="1"/>
    <col min="1795" max="1795" width="3" style="14" customWidth="1"/>
    <col min="1796" max="1796" width="31.33203125" style="14" customWidth="1"/>
    <col min="1797" max="1797" width="6" style="14" customWidth="1"/>
    <col min="1798" max="1801" width="9.1640625" style="14" customWidth="1"/>
    <col min="1802" max="1802" width="1.33203125" style="14" customWidth="1"/>
    <col min="1803" max="2048" width="7.83203125" style="14"/>
    <col min="2049" max="2049" width="1.33203125" style="14" customWidth="1"/>
    <col min="2050" max="2050" width="4.6640625" style="14" customWidth="1"/>
    <col min="2051" max="2051" width="3" style="14" customWidth="1"/>
    <col min="2052" max="2052" width="31.33203125" style="14" customWidth="1"/>
    <col min="2053" max="2053" width="6" style="14" customWidth="1"/>
    <col min="2054" max="2057" width="9.1640625" style="14" customWidth="1"/>
    <col min="2058" max="2058" width="1.33203125" style="14" customWidth="1"/>
    <col min="2059" max="2304" width="7.83203125" style="14"/>
    <col min="2305" max="2305" width="1.33203125" style="14" customWidth="1"/>
    <col min="2306" max="2306" width="4.6640625" style="14" customWidth="1"/>
    <col min="2307" max="2307" width="3" style="14" customWidth="1"/>
    <col min="2308" max="2308" width="31.33203125" style="14" customWidth="1"/>
    <col min="2309" max="2309" width="6" style="14" customWidth="1"/>
    <col min="2310" max="2313" width="9.1640625" style="14" customWidth="1"/>
    <col min="2314" max="2314" width="1.33203125" style="14" customWidth="1"/>
    <col min="2315" max="2560" width="7.83203125" style="14"/>
    <col min="2561" max="2561" width="1.33203125" style="14" customWidth="1"/>
    <col min="2562" max="2562" width="4.6640625" style="14" customWidth="1"/>
    <col min="2563" max="2563" width="3" style="14" customWidth="1"/>
    <col min="2564" max="2564" width="31.33203125" style="14" customWidth="1"/>
    <col min="2565" max="2565" width="6" style="14" customWidth="1"/>
    <col min="2566" max="2569" width="9.1640625" style="14" customWidth="1"/>
    <col min="2570" max="2570" width="1.33203125" style="14" customWidth="1"/>
    <col min="2571" max="2816" width="7.83203125" style="14"/>
    <col min="2817" max="2817" width="1.33203125" style="14" customWidth="1"/>
    <col min="2818" max="2818" width="4.6640625" style="14" customWidth="1"/>
    <col min="2819" max="2819" width="3" style="14" customWidth="1"/>
    <col min="2820" max="2820" width="31.33203125" style="14" customWidth="1"/>
    <col min="2821" max="2821" width="6" style="14" customWidth="1"/>
    <col min="2822" max="2825" width="9.1640625" style="14" customWidth="1"/>
    <col min="2826" max="2826" width="1.33203125" style="14" customWidth="1"/>
    <col min="2827" max="3072" width="7.83203125" style="14"/>
    <col min="3073" max="3073" width="1.33203125" style="14" customWidth="1"/>
    <col min="3074" max="3074" width="4.6640625" style="14" customWidth="1"/>
    <col min="3075" max="3075" width="3" style="14" customWidth="1"/>
    <col min="3076" max="3076" width="31.33203125" style="14" customWidth="1"/>
    <col min="3077" max="3077" width="6" style="14" customWidth="1"/>
    <col min="3078" max="3081" width="9.1640625" style="14" customWidth="1"/>
    <col min="3082" max="3082" width="1.33203125" style="14" customWidth="1"/>
    <col min="3083" max="3328" width="7.83203125" style="14"/>
    <col min="3329" max="3329" width="1.33203125" style="14" customWidth="1"/>
    <col min="3330" max="3330" width="4.6640625" style="14" customWidth="1"/>
    <col min="3331" max="3331" width="3" style="14" customWidth="1"/>
    <col min="3332" max="3332" width="31.33203125" style="14" customWidth="1"/>
    <col min="3333" max="3333" width="6" style="14" customWidth="1"/>
    <col min="3334" max="3337" width="9.1640625" style="14" customWidth="1"/>
    <col min="3338" max="3338" width="1.33203125" style="14" customWidth="1"/>
    <col min="3339" max="3584" width="7.83203125" style="14"/>
    <col min="3585" max="3585" width="1.33203125" style="14" customWidth="1"/>
    <col min="3586" max="3586" width="4.6640625" style="14" customWidth="1"/>
    <col min="3587" max="3587" width="3" style="14" customWidth="1"/>
    <col min="3588" max="3588" width="31.33203125" style="14" customWidth="1"/>
    <col min="3589" max="3589" width="6" style="14" customWidth="1"/>
    <col min="3590" max="3593" width="9.1640625" style="14" customWidth="1"/>
    <col min="3594" max="3594" width="1.33203125" style="14" customWidth="1"/>
    <col min="3595" max="3840" width="7.83203125" style="14"/>
    <col min="3841" max="3841" width="1.33203125" style="14" customWidth="1"/>
    <col min="3842" max="3842" width="4.6640625" style="14" customWidth="1"/>
    <col min="3843" max="3843" width="3" style="14" customWidth="1"/>
    <col min="3844" max="3844" width="31.33203125" style="14" customWidth="1"/>
    <col min="3845" max="3845" width="6" style="14" customWidth="1"/>
    <col min="3846" max="3849" width="9.1640625" style="14" customWidth="1"/>
    <col min="3850" max="3850" width="1.33203125" style="14" customWidth="1"/>
    <col min="3851" max="4096" width="7.83203125" style="14"/>
    <col min="4097" max="4097" width="1.33203125" style="14" customWidth="1"/>
    <col min="4098" max="4098" width="4.6640625" style="14" customWidth="1"/>
    <col min="4099" max="4099" width="3" style="14" customWidth="1"/>
    <col min="4100" max="4100" width="31.33203125" style="14" customWidth="1"/>
    <col min="4101" max="4101" width="6" style="14" customWidth="1"/>
    <col min="4102" max="4105" width="9.1640625" style="14" customWidth="1"/>
    <col min="4106" max="4106" width="1.33203125" style="14" customWidth="1"/>
    <col min="4107" max="4352" width="7.83203125" style="14"/>
    <col min="4353" max="4353" width="1.33203125" style="14" customWidth="1"/>
    <col min="4354" max="4354" width="4.6640625" style="14" customWidth="1"/>
    <col min="4355" max="4355" width="3" style="14" customWidth="1"/>
    <col min="4356" max="4356" width="31.33203125" style="14" customWidth="1"/>
    <col min="4357" max="4357" width="6" style="14" customWidth="1"/>
    <col min="4358" max="4361" width="9.1640625" style="14" customWidth="1"/>
    <col min="4362" max="4362" width="1.33203125" style="14" customWidth="1"/>
    <col min="4363" max="4608" width="7.83203125" style="14"/>
    <col min="4609" max="4609" width="1.33203125" style="14" customWidth="1"/>
    <col min="4610" max="4610" width="4.6640625" style="14" customWidth="1"/>
    <col min="4611" max="4611" width="3" style="14" customWidth="1"/>
    <col min="4612" max="4612" width="31.33203125" style="14" customWidth="1"/>
    <col min="4613" max="4613" width="6" style="14" customWidth="1"/>
    <col min="4614" max="4617" width="9.1640625" style="14" customWidth="1"/>
    <col min="4618" max="4618" width="1.33203125" style="14" customWidth="1"/>
    <col min="4619" max="4864" width="7.83203125" style="14"/>
    <col min="4865" max="4865" width="1.33203125" style="14" customWidth="1"/>
    <col min="4866" max="4866" width="4.6640625" style="14" customWidth="1"/>
    <col min="4867" max="4867" width="3" style="14" customWidth="1"/>
    <col min="4868" max="4868" width="31.33203125" style="14" customWidth="1"/>
    <col min="4869" max="4869" width="6" style="14" customWidth="1"/>
    <col min="4870" max="4873" width="9.1640625" style="14" customWidth="1"/>
    <col min="4874" max="4874" width="1.33203125" style="14" customWidth="1"/>
    <col min="4875" max="5120" width="7.83203125" style="14"/>
    <col min="5121" max="5121" width="1.33203125" style="14" customWidth="1"/>
    <col min="5122" max="5122" width="4.6640625" style="14" customWidth="1"/>
    <col min="5123" max="5123" width="3" style="14" customWidth="1"/>
    <col min="5124" max="5124" width="31.33203125" style="14" customWidth="1"/>
    <col min="5125" max="5125" width="6" style="14" customWidth="1"/>
    <col min="5126" max="5129" width="9.1640625" style="14" customWidth="1"/>
    <col min="5130" max="5130" width="1.33203125" style="14" customWidth="1"/>
    <col min="5131" max="5376" width="7.83203125" style="14"/>
    <col min="5377" max="5377" width="1.33203125" style="14" customWidth="1"/>
    <col min="5378" max="5378" width="4.6640625" style="14" customWidth="1"/>
    <col min="5379" max="5379" width="3" style="14" customWidth="1"/>
    <col min="5380" max="5380" width="31.33203125" style="14" customWidth="1"/>
    <col min="5381" max="5381" width="6" style="14" customWidth="1"/>
    <col min="5382" max="5385" width="9.1640625" style="14" customWidth="1"/>
    <col min="5386" max="5386" width="1.33203125" style="14" customWidth="1"/>
    <col min="5387" max="5632" width="7.83203125" style="14"/>
    <col min="5633" max="5633" width="1.33203125" style="14" customWidth="1"/>
    <col min="5634" max="5634" width="4.6640625" style="14" customWidth="1"/>
    <col min="5635" max="5635" width="3" style="14" customWidth="1"/>
    <col min="5636" max="5636" width="31.33203125" style="14" customWidth="1"/>
    <col min="5637" max="5637" width="6" style="14" customWidth="1"/>
    <col min="5638" max="5641" width="9.1640625" style="14" customWidth="1"/>
    <col min="5642" max="5642" width="1.33203125" style="14" customWidth="1"/>
    <col min="5643" max="5888" width="7.83203125" style="14"/>
    <col min="5889" max="5889" width="1.33203125" style="14" customWidth="1"/>
    <col min="5890" max="5890" width="4.6640625" style="14" customWidth="1"/>
    <col min="5891" max="5891" width="3" style="14" customWidth="1"/>
    <col min="5892" max="5892" width="31.33203125" style="14" customWidth="1"/>
    <col min="5893" max="5893" width="6" style="14" customWidth="1"/>
    <col min="5894" max="5897" width="9.1640625" style="14" customWidth="1"/>
    <col min="5898" max="5898" width="1.33203125" style="14" customWidth="1"/>
    <col min="5899" max="6144" width="7.83203125" style="14"/>
    <col min="6145" max="6145" width="1.33203125" style="14" customWidth="1"/>
    <col min="6146" max="6146" width="4.6640625" style="14" customWidth="1"/>
    <col min="6147" max="6147" width="3" style="14" customWidth="1"/>
    <col min="6148" max="6148" width="31.33203125" style="14" customWidth="1"/>
    <col min="6149" max="6149" width="6" style="14" customWidth="1"/>
    <col min="6150" max="6153" width="9.1640625" style="14" customWidth="1"/>
    <col min="6154" max="6154" width="1.33203125" style="14" customWidth="1"/>
    <col min="6155" max="6400" width="7.83203125" style="14"/>
    <col min="6401" max="6401" width="1.33203125" style="14" customWidth="1"/>
    <col min="6402" max="6402" width="4.6640625" style="14" customWidth="1"/>
    <col min="6403" max="6403" width="3" style="14" customWidth="1"/>
    <col min="6404" max="6404" width="31.33203125" style="14" customWidth="1"/>
    <col min="6405" max="6405" width="6" style="14" customWidth="1"/>
    <col min="6406" max="6409" width="9.1640625" style="14" customWidth="1"/>
    <col min="6410" max="6410" width="1.33203125" style="14" customWidth="1"/>
    <col min="6411" max="6656" width="7.83203125" style="14"/>
    <col min="6657" max="6657" width="1.33203125" style="14" customWidth="1"/>
    <col min="6658" max="6658" width="4.6640625" style="14" customWidth="1"/>
    <col min="6659" max="6659" width="3" style="14" customWidth="1"/>
    <col min="6660" max="6660" width="31.33203125" style="14" customWidth="1"/>
    <col min="6661" max="6661" width="6" style="14" customWidth="1"/>
    <col min="6662" max="6665" width="9.1640625" style="14" customWidth="1"/>
    <col min="6666" max="6666" width="1.33203125" style="14" customWidth="1"/>
    <col min="6667" max="6912" width="7.83203125" style="14"/>
    <col min="6913" max="6913" width="1.33203125" style="14" customWidth="1"/>
    <col min="6914" max="6914" width="4.6640625" style="14" customWidth="1"/>
    <col min="6915" max="6915" width="3" style="14" customWidth="1"/>
    <col min="6916" max="6916" width="31.33203125" style="14" customWidth="1"/>
    <col min="6917" max="6917" width="6" style="14" customWidth="1"/>
    <col min="6918" max="6921" width="9.1640625" style="14" customWidth="1"/>
    <col min="6922" max="6922" width="1.33203125" style="14" customWidth="1"/>
    <col min="6923" max="7168" width="7.83203125" style="14"/>
    <col min="7169" max="7169" width="1.33203125" style="14" customWidth="1"/>
    <col min="7170" max="7170" width="4.6640625" style="14" customWidth="1"/>
    <col min="7171" max="7171" width="3" style="14" customWidth="1"/>
    <col min="7172" max="7172" width="31.33203125" style="14" customWidth="1"/>
    <col min="7173" max="7173" width="6" style="14" customWidth="1"/>
    <col min="7174" max="7177" width="9.1640625" style="14" customWidth="1"/>
    <col min="7178" max="7178" width="1.33203125" style="14" customWidth="1"/>
    <col min="7179" max="7424" width="7.83203125" style="14"/>
    <col min="7425" max="7425" width="1.33203125" style="14" customWidth="1"/>
    <col min="7426" max="7426" width="4.6640625" style="14" customWidth="1"/>
    <col min="7427" max="7427" width="3" style="14" customWidth="1"/>
    <col min="7428" max="7428" width="31.33203125" style="14" customWidth="1"/>
    <col min="7429" max="7429" width="6" style="14" customWidth="1"/>
    <col min="7430" max="7433" width="9.1640625" style="14" customWidth="1"/>
    <col min="7434" max="7434" width="1.33203125" style="14" customWidth="1"/>
    <col min="7435" max="7680" width="7.83203125" style="14"/>
    <col min="7681" max="7681" width="1.33203125" style="14" customWidth="1"/>
    <col min="7682" max="7682" width="4.6640625" style="14" customWidth="1"/>
    <col min="7683" max="7683" width="3" style="14" customWidth="1"/>
    <col min="7684" max="7684" width="31.33203125" style="14" customWidth="1"/>
    <col min="7685" max="7685" width="6" style="14" customWidth="1"/>
    <col min="7686" max="7689" width="9.1640625" style="14" customWidth="1"/>
    <col min="7690" max="7690" width="1.33203125" style="14" customWidth="1"/>
    <col min="7691" max="7936" width="7.83203125" style="14"/>
    <col min="7937" max="7937" width="1.33203125" style="14" customWidth="1"/>
    <col min="7938" max="7938" width="4.6640625" style="14" customWidth="1"/>
    <col min="7939" max="7939" width="3" style="14" customWidth="1"/>
    <col min="7940" max="7940" width="31.33203125" style="14" customWidth="1"/>
    <col min="7941" max="7941" width="6" style="14" customWidth="1"/>
    <col min="7942" max="7945" width="9.1640625" style="14" customWidth="1"/>
    <col min="7946" max="7946" width="1.33203125" style="14" customWidth="1"/>
    <col min="7947" max="8192" width="7.83203125" style="14"/>
    <col min="8193" max="8193" width="1.33203125" style="14" customWidth="1"/>
    <col min="8194" max="8194" width="4.6640625" style="14" customWidth="1"/>
    <col min="8195" max="8195" width="3" style="14" customWidth="1"/>
    <col min="8196" max="8196" width="31.33203125" style="14" customWidth="1"/>
    <col min="8197" max="8197" width="6" style="14" customWidth="1"/>
    <col min="8198" max="8201" width="9.1640625" style="14" customWidth="1"/>
    <col min="8202" max="8202" width="1.33203125" style="14" customWidth="1"/>
    <col min="8203" max="8448" width="7.83203125" style="14"/>
    <col min="8449" max="8449" width="1.33203125" style="14" customWidth="1"/>
    <col min="8450" max="8450" width="4.6640625" style="14" customWidth="1"/>
    <col min="8451" max="8451" width="3" style="14" customWidth="1"/>
    <col min="8452" max="8452" width="31.33203125" style="14" customWidth="1"/>
    <col min="8453" max="8453" width="6" style="14" customWidth="1"/>
    <col min="8454" max="8457" width="9.1640625" style="14" customWidth="1"/>
    <col min="8458" max="8458" width="1.33203125" style="14" customWidth="1"/>
    <col min="8459" max="8704" width="7.83203125" style="14"/>
    <col min="8705" max="8705" width="1.33203125" style="14" customWidth="1"/>
    <col min="8706" max="8706" width="4.6640625" style="14" customWidth="1"/>
    <col min="8707" max="8707" width="3" style="14" customWidth="1"/>
    <col min="8708" max="8708" width="31.33203125" style="14" customWidth="1"/>
    <col min="8709" max="8709" width="6" style="14" customWidth="1"/>
    <col min="8710" max="8713" width="9.1640625" style="14" customWidth="1"/>
    <col min="8714" max="8714" width="1.33203125" style="14" customWidth="1"/>
    <col min="8715" max="8960" width="7.83203125" style="14"/>
    <col min="8961" max="8961" width="1.33203125" style="14" customWidth="1"/>
    <col min="8962" max="8962" width="4.6640625" style="14" customWidth="1"/>
    <col min="8963" max="8963" width="3" style="14" customWidth="1"/>
    <col min="8964" max="8964" width="31.33203125" style="14" customWidth="1"/>
    <col min="8965" max="8965" width="6" style="14" customWidth="1"/>
    <col min="8966" max="8969" width="9.1640625" style="14" customWidth="1"/>
    <col min="8970" max="8970" width="1.33203125" style="14" customWidth="1"/>
    <col min="8971" max="9216" width="7.83203125" style="14"/>
    <col min="9217" max="9217" width="1.33203125" style="14" customWidth="1"/>
    <col min="9218" max="9218" width="4.6640625" style="14" customWidth="1"/>
    <col min="9219" max="9219" width="3" style="14" customWidth="1"/>
    <col min="9220" max="9220" width="31.33203125" style="14" customWidth="1"/>
    <col min="9221" max="9221" width="6" style="14" customWidth="1"/>
    <col min="9222" max="9225" width="9.1640625" style="14" customWidth="1"/>
    <col min="9226" max="9226" width="1.33203125" style="14" customWidth="1"/>
    <col min="9227" max="9472" width="7.83203125" style="14"/>
    <col min="9473" max="9473" width="1.33203125" style="14" customWidth="1"/>
    <col min="9474" max="9474" width="4.6640625" style="14" customWidth="1"/>
    <col min="9475" max="9475" width="3" style="14" customWidth="1"/>
    <col min="9476" max="9476" width="31.33203125" style="14" customWidth="1"/>
    <col min="9477" max="9477" width="6" style="14" customWidth="1"/>
    <col min="9478" max="9481" width="9.1640625" style="14" customWidth="1"/>
    <col min="9482" max="9482" width="1.33203125" style="14" customWidth="1"/>
    <col min="9483" max="9728" width="7.83203125" style="14"/>
    <col min="9729" max="9729" width="1.33203125" style="14" customWidth="1"/>
    <col min="9730" max="9730" width="4.6640625" style="14" customWidth="1"/>
    <col min="9731" max="9731" width="3" style="14" customWidth="1"/>
    <col min="9732" max="9732" width="31.33203125" style="14" customWidth="1"/>
    <col min="9733" max="9733" width="6" style="14" customWidth="1"/>
    <col min="9734" max="9737" width="9.1640625" style="14" customWidth="1"/>
    <col min="9738" max="9738" width="1.33203125" style="14" customWidth="1"/>
    <col min="9739" max="9984" width="7.83203125" style="14"/>
    <col min="9985" max="9985" width="1.33203125" style="14" customWidth="1"/>
    <col min="9986" max="9986" width="4.6640625" style="14" customWidth="1"/>
    <col min="9987" max="9987" width="3" style="14" customWidth="1"/>
    <col min="9988" max="9988" width="31.33203125" style="14" customWidth="1"/>
    <col min="9989" max="9989" width="6" style="14" customWidth="1"/>
    <col min="9990" max="9993" width="9.1640625" style="14" customWidth="1"/>
    <col min="9994" max="9994" width="1.33203125" style="14" customWidth="1"/>
    <col min="9995" max="10240" width="7.83203125" style="14"/>
    <col min="10241" max="10241" width="1.33203125" style="14" customWidth="1"/>
    <col min="10242" max="10242" width="4.6640625" style="14" customWidth="1"/>
    <col min="10243" max="10243" width="3" style="14" customWidth="1"/>
    <col min="10244" max="10244" width="31.33203125" style="14" customWidth="1"/>
    <col min="10245" max="10245" width="6" style="14" customWidth="1"/>
    <col min="10246" max="10249" width="9.1640625" style="14" customWidth="1"/>
    <col min="10250" max="10250" width="1.33203125" style="14" customWidth="1"/>
    <col min="10251" max="10496" width="7.83203125" style="14"/>
    <col min="10497" max="10497" width="1.33203125" style="14" customWidth="1"/>
    <col min="10498" max="10498" width="4.6640625" style="14" customWidth="1"/>
    <col min="10499" max="10499" width="3" style="14" customWidth="1"/>
    <col min="10500" max="10500" width="31.33203125" style="14" customWidth="1"/>
    <col min="10501" max="10501" width="6" style="14" customWidth="1"/>
    <col min="10502" max="10505" width="9.1640625" style="14" customWidth="1"/>
    <col min="10506" max="10506" width="1.33203125" style="14" customWidth="1"/>
    <col min="10507" max="10752" width="7.83203125" style="14"/>
    <col min="10753" max="10753" width="1.33203125" style="14" customWidth="1"/>
    <col min="10754" max="10754" width="4.6640625" style="14" customWidth="1"/>
    <col min="10755" max="10755" width="3" style="14" customWidth="1"/>
    <col min="10756" max="10756" width="31.33203125" style="14" customWidth="1"/>
    <col min="10757" max="10757" width="6" style="14" customWidth="1"/>
    <col min="10758" max="10761" width="9.1640625" style="14" customWidth="1"/>
    <col min="10762" max="10762" width="1.33203125" style="14" customWidth="1"/>
    <col min="10763" max="11008" width="7.83203125" style="14"/>
    <col min="11009" max="11009" width="1.33203125" style="14" customWidth="1"/>
    <col min="11010" max="11010" width="4.6640625" style="14" customWidth="1"/>
    <col min="11011" max="11011" width="3" style="14" customWidth="1"/>
    <col min="11012" max="11012" width="31.33203125" style="14" customWidth="1"/>
    <col min="11013" max="11013" width="6" style="14" customWidth="1"/>
    <col min="11014" max="11017" width="9.1640625" style="14" customWidth="1"/>
    <col min="11018" max="11018" width="1.33203125" style="14" customWidth="1"/>
    <col min="11019" max="11264" width="7.83203125" style="14"/>
    <col min="11265" max="11265" width="1.33203125" style="14" customWidth="1"/>
    <col min="11266" max="11266" width="4.6640625" style="14" customWidth="1"/>
    <col min="11267" max="11267" width="3" style="14" customWidth="1"/>
    <col min="11268" max="11268" width="31.33203125" style="14" customWidth="1"/>
    <col min="11269" max="11269" width="6" style="14" customWidth="1"/>
    <col min="11270" max="11273" width="9.1640625" style="14" customWidth="1"/>
    <col min="11274" max="11274" width="1.33203125" style="14" customWidth="1"/>
    <col min="11275" max="11520" width="7.83203125" style="14"/>
    <col min="11521" max="11521" width="1.33203125" style="14" customWidth="1"/>
    <col min="11522" max="11522" width="4.6640625" style="14" customWidth="1"/>
    <col min="11523" max="11523" width="3" style="14" customWidth="1"/>
    <col min="11524" max="11524" width="31.33203125" style="14" customWidth="1"/>
    <col min="11525" max="11525" width="6" style="14" customWidth="1"/>
    <col min="11526" max="11529" width="9.1640625" style="14" customWidth="1"/>
    <col min="11530" max="11530" width="1.33203125" style="14" customWidth="1"/>
    <col min="11531" max="11776" width="7.83203125" style="14"/>
    <col min="11777" max="11777" width="1.33203125" style="14" customWidth="1"/>
    <col min="11778" max="11778" width="4.6640625" style="14" customWidth="1"/>
    <col min="11779" max="11779" width="3" style="14" customWidth="1"/>
    <col min="11780" max="11780" width="31.33203125" style="14" customWidth="1"/>
    <col min="11781" max="11781" width="6" style="14" customWidth="1"/>
    <col min="11782" max="11785" width="9.1640625" style="14" customWidth="1"/>
    <col min="11786" max="11786" width="1.33203125" style="14" customWidth="1"/>
    <col min="11787" max="12032" width="7.83203125" style="14"/>
    <col min="12033" max="12033" width="1.33203125" style="14" customWidth="1"/>
    <col min="12034" max="12034" width="4.6640625" style="14" customWidth="1"/>
    <col min="12035" max="12035" width="3" style="14" customWidth="1"/>
    <col min="12036" max="12036" width="31.33203125" style="14" customWidth="1"/>
    <col min="12037" max="12037" width="6" style="14" customWidth="1"/>
    <col min="12038" max="12041" width="9.1640625" style="14" customWidth="1"/>
    <col min="12042" max="12042" width="1.33203125" style="14" customWidth="1"/>
    <col min="12043" max="12288" width="7.83203125" style="14"/>
    <col min="12289" max="12289" width="1.33203125" style="14" customWidth="1"/>
    <col min="12290" max="12290" width="4.6640625" style="14" customWidth="1"/>
    <col min="12291" max="12291" width="3" style="14" customWidth="1"/>
    <col min="12292" max="12292" width="31.33203125" style="14" customWidth="1"/>
    <col min="12293" max="12293" width="6" style="14" customWidth="1"/>
    <col min="12294" max="12297" width="9.1640625" style="14" customWidth="1"/>
    <col min="12298" max="12298" width="1.33203125" style="14" customWidth="1"/>
    <col min="12299" max="12544" width="7.83203125" style="14"/>
    <col min="12545" max="12545" width="1.33203125" style="14" customWidth="1"/>
    <col min="12546" max="12546" width="4.6640625" style="14" customWidth="1"/>
    <col min="12547" max="12547" width="3" style="14" customWidth="1"/>
    <col min="12548" max="12548" width="31.33203125" style="14" customWidth="1"/>
    <col min="12549" max="12549" width="6" style="14" customWidth="1"/>
    <col min="12550" max="12553" width="9.1640625" style="14" customWidth="1"/>
    <col min="12554" max="12554" width="1.33203125" style="14" customWidth="1"/>
    <col min="12555" max="12800" width="7.83203125" style="14"/>
    <col min="12801" max="12801" width="1.33203125" style="14" customWidth="1"/>
    <col min="12802" max="12802" width="4.6640625" style="14" customWidth="1"/>
    <col min="12803" max="12803" width="3" style="14" customWidth="1"/>
    <col min="12804" max="12804" width="31.33203125" style="14" customWidth="1"/>
    <col min="12805" max="12805" width="6" style="14" customWidth="1"/>
    <col min="12806" max="12809" width="9.1640625" style="14" customWidth="1"/>
    <col min="12810" max="12810" width="1.33203125" style="14" customWidth="1"/>
    <col min="12811" max="13056" width="7.83203125" style="14"/>
    <col min="13057" max="13057" width="1.33203125" style="14" customWidth="1"/>
    <col min="13058" max="13058" width="4.6640625" style="14" customWidth="1"/>
    <col min="13059" max="13059" width="3" style="14" customWidth="1"/>
    <col min="13060" max="13060" width="31.33203125" style="14" customWidth="1"/>
    <col min="13061" max="13061" width="6" style="14" customWidth="1"/>
    <col min="13062" max="13065" width="9.1640625" style="14" customWidth="1"/>
    <col min="13066" max="13066" width="1.33203125" style="14" customWidth="1"/>
    <col min="13067" max="13312" width="7.83203125" style="14"/>
    <col min="13313" max="13313" width="1.33203125" style="14" customWidth="1"/>
    <col min="13314" max="13314" width="4.6640625" style="14" customWidth="1"/>
    <col min="13315" max="13315" width="3" style="14" customWidth="1"/>
    <col min="13316" max="13316" width="31.33203125" style="14" customWidth="1"/>
    <col min="13317" max="13317" width="6" style="14" customWidth="1"/>
    <col min="13318" max="13321" width="9.1640625" style="14" customWidth="1"/>
    <col min="13322" max="13322" width="1.33203125" style="14" customWidth="1"/>
    <col min="13323" max="13568" width="7.83203125" style="14"/>
    <col min="13569" max="13569" width="1.33203125" style="14" customWidth="1"/>
    <col min="13570" max="13570" width="4.6640625" style="14" customWidth="1"/>
    <col min="13571" max="13571" width="3" style="14" customWidth="1"/>
    <col min="13572" max="13572" width="31.33203125" style="14" customWidth="1"/>
    <col min="13573" max="13573" width="6" style="14" customWidth="1"/>
    <col min="13574" max="13577" width="9.1640625" style="14" customWidth="1"/>
    <col min="13578" max="13578" width="1.33203125" style="14" customWidth="1"/>
    <col min="13579" max="13824" width="7.83203125" style="14"/>
    <col min="13825" max="13825" width="1.33203125" style="14" customWidth="1"/>
    <col min="13826" max="13826" width="4.6640625" style="14" customWidth="1"/>
    <col min="13827" max="13827" width="3" style="14" customWidth="1"/>
    <col min="13828" max="13828" width="31.33203125" style="14" customWidth="1"/>
    <col min="13829" max="13829" width="6" style="14" customWidth="1"/>
    <col min="13830" max="13833" width="9.1640625" style="14" customWidth="1"/>
    <col min="13834" max="13834" width="1.33203125" style="14" customWidth="1"/>
    <col min="13835" max="14080" width="7.83203125" style="14"/>
    <col min="14081" max="14081" width="1.33203125" style="14" customWidth="1"/>
    <col min="14082" max="14082" width="4.6640625" style="14" customWidth="1"/>
    <col min="14083" max="14083" width="3" style="14" customWidth="1"/>
    <col min="14084" max="14084" width="31.33203125" style="14" customWidth="1"/>
    <col min="14085" max="14085" width="6" style="14" customWidth="1"/>
    <col min="14086" max="14089" width="9.1640625" style="14" customWidth="1"/>
    <col min="14090" max="14090" width="1.33203125" style="14" customWidth="1"/>
    <col min="14091" max="14336" width="7.83203125" style="14"/>
    <col min="14337" max="14337" width="1.33203125" style="14" customWidth="1"/>
    <col min="14338" max="14338" width="4.6640625" style="14" customWidth="1"/>
    <col min="14339" max="14339" width="3" style="14" customWidth="1"/>
    <col min="14340" max="14340" width="31.33203125" style="14" customWidth="1"/>
    <col min="14341" max="14341" width="6" style="14" customWidth="1"/>
    <col min="14342" max="14345" width="9.1640625" style="14" customWidth="1"/>
    <col min="14346" max="14346" width="1.33203125" style="14" customWidth="1"/>
    <col min="14347" max="14592" width="7.83203125" style="14"/>
    <col min="14593" max="14593" width="1.33203125" style="14" customWidth="1"/>
    <col min="14594" max="14594" width="4.6640625" style="14" customWidth="1"/>
    <col min="14595" max="14595" width="3" style="14" customWidth="1"/>
    <col min="14596" max="14596" width="31.33203125" style="14" customWidth="1"/>
    <col min="14597" max="14597" width="6" style="14" customWidth="1"/>
    <col min="14598" max="14601" width="9.1640625" style="14" customWidth="1"/>
    <col min="14602" max="14602" width="1.33203125" style="14" customWidth="1"/>
    <col min="14603" max="14848" width="7.83203125" style="14"/>
    <col min="14849" max="14849" width="1.33203125" style="14" customWidth="1"/>
    <col min="14850" max="14850" width="4.6640625" style="14" customWidth="1"/>
    <col min="14851" max="14851" width="3" style="14" customWidth="1"/>
    <col min="14852" max="14852" width="31.33203125" style="14" customWidth="1"/>
    <col min="14853" max="14853" width="6" style="14" customWidth="1"/>
    <col min="14854" max="14857" width="9.1640625" style="14" customWidth="1"/>
    <col min="14858" max="14858" width="1.33203125" style="14" customWidth="1"/>
    <col min="14859" max="15104" width="7.83203125" style="14"/>
    <col min="15105" max="15105" width="1.33203125" style="14" customWidth="1"/>
    <col min="15106" max="15106" width="4.6640625" style="14" customWidth="1"/>
    <col min="15107" max="15107" width="3" style="14" customWidth="1"/>
    <col min="15108" max="15108" width="31.33203125" style="14" customWidth="1"/>
    <col min="15109" max="15109" width="6" style="14" customWidth="1"/>
    <col min="15110" max="15113" width="9.1640625" style="14" customWidth="1"/>
    <col min="15114" max="15114" width="1.33203125" style="14" customWidth="1"/>
    <col min="15115" max="15360" width="7.83203125" style="14"/>
    <col min="15361" max="15361" width="1.33203125" style="14" customWidth="1"/>
    <col min="15362" max="15362" width="4.6640625" style="14" customWidth="1"/>
    <col min="15363" max="15363" width="3" style="14" customWidth="1"/>
    <col min="15364" max="15364" width="31.33203125" style="14" customWidth="1"/>
    <col min="15365" max="15365" width="6" style="14" customWidth="1"/>
    <col min="15366" max="15369" width="9.1640625" style="14" customWidth="1"/>
    <col min="15370" max="15370" width="1.33203125" style="14" customWidth="1"/>
    <col min="15371" max="15616" width="7.83203125" style="14"/>
    <col min="15617" max="15617" width="1.33203125" style="14" customWidth="1"/>
    <col min="15618" max="15618" width="4.6640625" style="14" customWidth="1"/>
    <col min="15619" max="15619" width="3" style="14" customWidth="1"/>
    <col min="15620" max="15620" width="31.33203125" style="14" customWidth="1"/>
    <col min="15621" max="15621" width="6" style="14" customWidth="1"/>
    <col min="15622" max="15625" width="9.1640625" style="14" customWidth="1"/>
    <col min="15626" max="15626" width="1.33203125" style="14" customWidth="1"/>
    <col min="15627" max="15872" width="7.83203125" style="14"/>
    <col min="15873" max="15873" width="1.33203125" style="14" customWidth="1"/>
    <col min="15874" max="15874" width="4.6640625" style="14" customWidth="1"/>
    <col min="15875" max="15875" width="3" style="14" customWidth="1"/>
    <col min="15876" max="15876" width="31.33203125" style="14" customWidth="1"/>
    <col min="15877" max="15877" width="6" style="14" customWidth="1"/>
    <col min="15878" max="15881" width="9.1640625" style="14" customWidth="1"/>
    <col min="15882" max="15882" width="1.33203125" style="14" customWidth="1"/>
    <col min="15883" max="16128" width="7.83203125" style="14"/>
    <col min="16129" max="16129" width="1.33203125" style="14" customWidth="1"/>
    <col min="16130" max="16130" width="4.6640625" style="14" customWidth="1"/>
    <col min="16131" max="16131" width="3" style="14" customWidth="1"/>
    <col min="16132" max="16132" width="31.33203125" style="14" customWidth="1"/>
    <col min="16133" max="16133" width="6" style="14" customWidth="1"/>
    <col min="16134" max="16137" width="9.1640625" style="14" customWidth="1"/>
    <col min="16138" max="16138" width="1.33203125" style="14" customWidth="1"/>
    <col min="16139" max="16384" width="7.83203125" style="14"/>
  </cols>
  <sheetData>
    <row r="1" spans="1:21" ht="17">
      <c r="A1" s="73"/>
      <c r="B1" s="74"/>
      <c r="C1" s="74"/>
      <c r="D1" s="75" t="s">
        <v>41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13">
      <c r="A2" s="73"/>
      <c r="B2" s="74"/>
      <c r="C2" s="74"/>
      <c r="D2" s="76" t="s">
        <v>42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 ht="12">
      <c r="A5" s="73"/>
      <c r="B5" s="77"/>
      <c r="C5" s="77" t="s">
        <v>31</v>
      </c>
      <c r="D5" s="78" t="s">
        <v>32</v>
      </c>
      <c r="E5" s="74"/>
      <c r="F5" s="77"/>
      <c r="G5" s="77"/>
      <c r="H5" s="77" t="s">
        <v>33</v>
      </c>
      <c r="I5" s="78">
        <v>110</v>
      </c>
      <c r="J5" s="74"/>
      <c r="K5" s="74"/>
      <c r="L5" s="73"/>
      <c r="M5" s="77"/>
      <c r="N5" s="77" t="s">
        <v>31</v>
      </c>
      <c r="O5" s="78" t="s">
        <v>34</v>
      </c>
      <c r="P5" s="74"/>
      <c r="Q5" s="77"/>
      <c r="R5" s="77"/>
      <c r="S5" s="77" t="s">
        <v>33</v>
      </c>
      <c r="T5" s="78">
        <v>410</v>
      </c>
      <c r="U5" s="74"/>
    </row>
    <row r="6" spans="1:21" ht="11" thickBot="1">
      <c r="A6" s="79"/>
      <c r="B6" s="79"/>
      <c r="C6" s="79"/>
      <c r="D6" s="79"/>
      <c r="E6" s="79"/>
      <c r="F6" s="79"/>
      <c r="G6" s="79"/>
      <c r="H6" s="79"/>
      <c r="I6" s="79"/>
      <c r="J6" s="79"/>
      <c r="K6" s="74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21" ht="12" thickTop="1">
      <c r="A7" s="80"/>
      <c r="B7" s="81"/>
      <c r="C7" s="73"/>
      <c r="D7" s="82"/>
      <c r="E7" s="82" t="s">
        <v>3</v>
      </c>
      <c r="F7" s="82"/>
      <c r="G7" s="82"/>
      <c r="H7" s="83" t="s">
        <v>35</v>
      </c>
      <c r="I7" s="84"/>
      <c r="J7" s="85"/>
      <c r="K7" s="74"/>
      <c r="L7" s="80"/>
      <c r="M7" s="81"/>
      <c r="N7" s="73"/>
      <c r="O7" s="82"/>
      <c r="P7" s="82" t="s">
        <v>3</v>
      </c>
      <c r="Q7" s="82"/>
      <c r="R7" s="82"/>
      <c r="S7" s="83" t="s">
        <v>35</v>
      </c>
      <c r="T7" s="84"/>
      <c r="U7" s="85"/>
    </row>
    <row r="8" spans="1:21" ht="12" thickBot="1">
      <c r="A8" s="80"/>
      <c r="B8" s="86" t="s">
        <v>5</v>
      </c>
      <c r="C8" s="87"/>
      <c r="D8" s="82" t="s">
        <v>36</v>
      </c>
      <c r="E8" s="82" t="s">
        <v>8</v>
      </c>
      <c r="F8" s="82" t="s">
        <v>9</v>
      </c>
      <c r="G8" s="82" t="s">
        <v>10</v>
      </c>
      <c r="H8" s="82" t="s">
        <v>9</v>
      </c>
      <c r="I8" s="82" t="s">
        <v>10</v>
      </c>
      <c r="J8" s="88"/>
      <c r="K8" s="74"/>
      <c r="L8" s="89"/>
      <c r="M8" s="86" t="s">
        <v>5</v>
      </c>
      <c r="N8" s="87"/>
      <c r="O8" s="82" t="s">
        <v>36</v>
      </c>
      <c r="P8" s="82" t="s">
        <v>8</v>
      </c>
      <c r="Q8" s="82" t="s">
        <v>9</v>
      </c>
      <c r="R8" s="82" t="s">
        <v>10</v>
      </c>
      <c r="S8" s="82" t="s">
        <v>9</v>
      </c>
      <c r="T8" s="82" t="s">
        <v>10</v>
      </c>
      <c r="U8" s="85"/>
    </row>
    <row r="9" spans="1:21" ht="12" thickTop="1">
      <c r="A9" s="113"/>
      <c r="B9" s="114" t="s">
        <v>81</v>
      </c>
      <c r="C9" s="90">
        <v>1</v>
      </c>
      <c r="D9" s="90"/>
      <c r="E9" s="90" t="s">
        <v>82</v>
      </c>
      <c r="F9" s="91">
        <v>15000</v>
      </c>
      <c r="G9" s="91"/>
      <c r="H9" s="91">
        <v>15000</v>
      </c>
      <c r="I9" s="115"/>
      <c r="J9" s="92"/>
      <c r="K9" s="74"/>
      <c r="L9" s="188"/>
      <c r="M9" s="187" t="s">
        <v>62</v>
      </c>
      <c r="N9" s="90">
        <v>12</v>
      </c>
      <c r="O9" s="90"/>
      <c r="P9" s="90" t="s">
        <v>82</v>
      </c>
      <c r="Q9" s="91"/>
      <c r="R9" s="91">
        <v>475</v>
      </c>
      <c r="S9" s="91"/>
      <c r="T9" s="115">
        <v>475</v>
      </c>
      <c r="U9" s="184"/>
    </row>
    <row r="10" spans="1:21" ht="11">
      <c r="A10" s="113"/>
      <c r="B10" s="114"/>
      <c r="C10" s="90">
        <v>1</v>
      </c>
      <c r="D10" s="90"/>
      <c r="E10" s="90" t="s">
        <v>82</v>
      </c>
      <c r="F10" s="91"/>
      <c r="G10" s="91">
        <v>1800</v>
      </c>
      <c r="H10" s="91">
        <v>13200</v>
      </c>
      <c r="I10" s="115"/>
      <c r="J10" s="92"/>
      <c r="K10" s="74"/>
      <c r="L10" s="80"/>
      <c r="M10" s="187"/>
      <c r="N10" s="90">
        <v>13</v>
      </c>
      <c r="O10" s="90"/>
      <c r="P10" s="90" t="s">
        <v>82</v>
      </c>
      <c r="Q10" s="91"/>
      <c r="R10" s="91">
        <v>225</v>
      </c>
      <c r="S10" s="91"/>
      <c r="T10" s="115">
        <v>700</v>
      </c>
      <c r="U10" s="184"/>
    </row>
    <row r="11" spans="1:21" ht="11">
      <c r="A11" s="113"/>
      <c r="B11" s="114"/>
      <c r="C11" s="90">
        <v>2</v>
      </c>
      <c r="D11" s="90"/>
      <c r="E11" s="90" t="s">
        <v>82</v>
      </c>
      <c r="F11" s="91"/>
      <c r="G11" s="91">
        <v>105</v>
      </c>
      <c r="H11" s="91">
        <v>13095</v>
      </c>
      <c r="I11" s="115"/>
      <c r="J11" s="92"/>
      <c r="K11" s="74"/>
      <c r="L11" s="80"/>
      <c r="M11" s="187"/>
      <c r="N11" s="90">
        <v>15</v>
      </c>
      <c r="O11" s="90"/>
      <c r="P11" s="90" t="s">
        <v>82</v>
      </c>
      <c r="Q11" s="91"/>
      <c r="R11" s="91">
        <v>425</v>
      </c>
      <c r="S11" s="91"/>
      <c r="T11" s="115">
        <v>1125</v>
      </c>
      <c r="U11" s="184"/>
    </row>
    <row r="12" spans="1:21" ht="11">
      <c r="A12" s="113"/>
      <c r="B12" s="114"/>
      <c r="C12" s="90">
        <v>4</v>
      </c>
      <c r="D12" s="90"/>
      <c r="E12" s="90" t="s">
        <v>82</v>
      </c>
      <c r="F12" s="91"/>
      <c r="G12" s="91">
        <v>450</v>
      </c>
      <c r="H12" s="91">
        <v>12645</v>
      </c>
      <c r="I12" s="115"/>
      <c r="J12" s="92"/>
      <c r="K12" s="74"/>
      <c r="L12" s="80"/>
      <c r="M12" s="187"/>
      <c r="N12" s="90">
        <v>19</v>
      </c>
      <c r="O12" s="90"/>
      <c r="P12" s="90" t="s">
        <v>99</v>
      </c>
      <c r="Q12" s="91"/>
      <c r="R12" s="91">
        <v>1020</v>
      </c>
      <c r="S12" s="91"/>
      <c r="T12" s="115">
        <v>2145</v>
      </c>
      <c r="U12" s="184"/>
    </row>
    <row r="13" spans="1:21" ht="11">
      <c r="A13" s="113"/>
      <c r="B13" s="114"/>
      <c r="C13" s="90">
        <v>4</v>
      </c>
      <c r="D13" s="90"/>
      <c r="E13" s="90" t="s">
        <v>82</v>
      </c>
      <c r="F13" s="91"/>
      <c r="G13" s="91">
        <v>1200</v>
      </c>
      <c r="H13" s="91">
        <v>11445</v>
      </c>
      <c r="I13" s="115"/>
      <c r="J13" s="92"/>
      <c r="K13" s="74"/>
      <c r="L13" s="80"/>
      <c r="M13" s="187"/>
      <c r="N13" s="90">
        <v>25</v>
      </c>
      <c r="O13" s="90"/>
      <c r="P13" s="90" t="s">
        <v>99</v>
      </c>
      <c r="Q13" s="91"/>
      <c r="R13" s="91">
        <v>1940</v>
      </c>
      <c r="S13" s="91"/>
      <c r="T13" s="115">
        <v>4085</v>
      </c>
      <c r="U13" s="184"/>
    </row>
    <row r="14" spans="1:21" ht="11">
      <c r="A14" s="113"/>
      <c r="B14" s="114"/>
      <c r="C14" s="90">
        <v>11</v>
      </c>
      <c r="D14" s="90"/>
      <c r="E14" s="90" t="s">
        <v>82</v>
      </c>
      <c r="F14" s="91"/>
      <c r="G14" s="91">
        <v>250</v>
      </c>
      <c r="H14" s="91">
        <v>11195</v>
      </c>
      <c r="I14" s="115"/>
      <c r="J14" s="92"/>
      <c r="K14" s="74"/>
      <c r="L14" s="80"/>
      <c r="M14" s="187"/>
      <c r="N14" s="90">
        <v>28</v>
      </c>
      <c r="O14" s="90"/>
      <c r="P14" s="90" t="s">
        <v>99</v>
      </c>
      <c r="Q14" s="91"/>
      <c r="R14" s="91">
        <v>650</v>
      </c>
      <c r="S14" s="91"/>
      <c r="T14" s="115">
        <v>4735</v>
      </c>
      <c r="U14" s="184"/>
    </row>
    <row r="15" spans="1:21" ht="11">
      <c r="A15" s="113"/>
      <c r="B15" s="114"/>
      <c r="C15" s="90">
        <v>12</v>
      </c>
      <c r="D15" s="90"/>
      <c r="E15" s="90" t="s">
        <v>82</v>
      </c>
      <c r="F15" s="91">
        <v>475</v>
      </c>
      <c r="G15" s="91"/>
      <c r="H15" s="91">
        <v>11670</v>
      </c>
      <c r="I15" s="115"/>
      <c r="J15" s="92"/>
      <c r="K15" s="74"/>
      <c r="L15" s="80"/>
      <c r="M15" s="187"/>
      <c r="N15" s="90">
        <v>31</v>
      </c>
      <c r="O15" s="90"/>
      <c r="P15" s="90" t="s">
        <v>99</v>
      </c>
      <c r="Q15" s="91"/>
      <c r="R15" s="91">
        <v>1355</v>
      </c>
      <c r="S15" s="91"/>
      <c r="T15" s="115">
        <v>6090</v>
      </c>
      <c r="U15" s="184"/>
    </row>
    <row r="16" spans="1:21" ht="11">
      <c r="A16" s="113"/>
      <c r="B16" s="114"/>
      <c r="C16" s="90">
        <v>13</v>
      </c>
      <c r="D16" s="90"/>
      <c r="E16" s="90" t="s">
        <v>82</v>
      </c>
      <c r="F16" s="91"/>
      <c r="G16" s="91">
        <v>250</v>
      </c>
      <c r="H16" s="91">
        <v>11420</v>
      </c>
      <c r="I16" s="115"/>
      <c r="J16" s="92"/>
      <c r="K16" s="74"/>
      <c r="L16" s="80"/>
      <c r="M16" s="187"/>
      <c r="N16" s="90">
        <v>31</v>
      </c>
      <c r="O16" s="90"/>
      <c r="P16" s="90" t="s">
        <v>143</v>
      </c>
      <c r="Q16" s="91">
        <v>6090</v>
      </c>
      <c r="R16" s="91"/>
      <c r="S16" s="91" t="s">
        <v>144</v>
      </c>
      <c r="T16" s="115" t="s">
        <v>144</v>
      </c>
      <c r="U16" s="184"/>
    </row>
    <row r="17" spans="1:21" ht="11">
      <c r="A17" s="113"/>
      <c r="B17" s="114"/>
      <c r="C17" s="90">
        <v>13</v>
      </c>
      <c r="D17" s="90"/>
      <c r="E17" s="90" t="s">
        <v>82</v>
      </c>
      <c r="F17" s="91"/>
      <c r="G17" s="91">
        <v>40</v>
      </c>
      <c r="H17" s="91">
        <v>11380</v>
      </c>
      <c r="I17" s="115"/>
      <c r="J17" s="92"/>
      <c r="K17" s="74"/>
      <c r="L17" s="80"/>
      <c r="M17" s="187"/>
      <c r="N17" s="90"/>
      <c r="O17" s="90"/>
      <c r="P17" s="90"/>
      <c r="Q17" s="91"/>
      <c r="R17" s="91"/>
      <c r="S17" s="91"/>
      <c r="T17" s="115"/>
      <c r="U17" s="184"/>
    </row>
    <row r="18" spans="1:21" ht="11">
      <c r="A18" s="113"/>
      <c r="B18" s="114"/>
      <c r="C18" s="90">
        <v>14</v>
      </c>
      <c r="D18" s="90"/>
      <c r="E18" s="90" t="s">
        <v>82</v>
      </c>
      <c r="F18" s="91"/>
      <c r="G18" s="91">
        <v>300</v>
      </c>
      <c r="H18" s="91">
        <v>11080</v>
      </c>
      <c r="I18" s="115"/>
      <c r="J18" s="92"/>
      <c r="K18" s="74"/>
      <c r="L18" s="80"/>
      <c r="M18" s="187"/>
      <c r="N18" s="90"/>
      <c r="O18" s="90"/>
      <c r="P18" s="90"/>
      <c r="Q18" s="91"/>
      <c r="R18" s="91"/>
      <c r="S18" s="91"/>
      <c r="T18" s="115"/>
      <c r="U18" s="184"/>
    </row>
    <row r="19" spans="1:21" ht="11">
      <c r="A19" s="113"/>
      <c r="B19" s="114"/>
      <c r="C19" s="90">
        <v>15</v>
      </c>
      <c r="D19" s="90"/>
      <c r="E19" s="90" t="s">
        <v>82</v>
      </c>
      <c r="F19" s="91"/>
      <c r="G19" s="91">
        <v>200</v>
      </c>
      <c r="H19" s="91">
        <v>10880</v>
      </c>
      <c r="I19" s="115"/>
      <c r="J19" s="92"/>
      <c r="K19" s="74"/>
      <c r="L19" s="80"/>
      <c r="M19" s="187"/>
      <c r="N19" s="90"/>
      <c r="O19" s="90"/>
      <c r="P19" s="90"/>
      <c r="Q19" s="91"/>
      <c r="R19" s="91"/>
      <c r="S19" s="91"/>
      <c r="T19" s="115"/>
      <c r="U19" s="184"/>
    </row>
    <row r="20" spans="1:21" ht="11">
      <c r="A20" s="113"/>
      <c r="B20" s="114"/>
      <c r="C20" s="90">
        <v>15</v>
      </c>
      <c r="D20" s="90"/>
      <c r="E20" s="90" t="s">
        <v>82</v>
      </c>
      <c r="F20" s="91"/>
      <c r="G20" s="91">
        <v>500</v>
      </c>
      <c r="H20" s="91">
        <v>10380</v>
      </c>
      <c r="I20" s="115"/>
      <c r="J20" s="92"/>
      <c r="K20" s="74"/>
      <c r="L20" s="189"/>
      <c r="M20" s="187"/>
      <c r="N20" s="90"/>
      <c r="O20" s="90"/>
      <c r="P20" s="90"/>
      <c r="Q20" s="91"/>
      <c r="R20" s="91"/>
      <c r="S20" s="91"/>
      <c r="T20" s="115"/>
      <c r="U20" s="184"/>
    </row>
    <row r="21" spans="1:21" ht="12">
      <c r="A21" s="93"/>
      <c r="B21" s="94"/>
      <c r="C21" s="95">
        <v>18</v>
      </c>
      <c r="D21" s="95"/>
      <c r="E21" s="179" t="s">
        <v>82</v>
      </c>
      <c r="F21" s="180"/>
      <c r="G21" s="180">
        <v>95</v>
      </c>
      <c r="H21" s="180">
        <v>10285</v>
      </c>
      <c r="I21" s="97"/>
      <c r="J21" s="98"/>
      <c r="K21" s="74"/>
      <c r="L21" s="93"/>
      <c r="M21" s="99"/>
      <c r="N21" s="95"/>
      <c r="O21" s="95"/>
      <c r="P21" s="95"/>
      <c r="Q21" s="96"/>
      <c r="R21" s="96"/>
      <c r="S21" s="96"/>
      <c r="T21" s="96"/>
      <c r="U21" s="98"/>
    </row>
    <row r="22" spans="1:21" ht="12">
      <c r="A22" s="93"/>
      <c r="B22" s="99"/>
      <c r="C22" s="95">
        <v>18</v>
      </c>
      <c r="D22" s="95"/>
      <c r="E22" s="179" t="s">
        <v>82</v>
      </c>
      <c r="F22" s="180">
        <v>125</v>
      </c>
      <c r="G22" s="180"/>
      <c r="H22" s="180">
        <v>10410</v>
      </c>
      <c r="I22" s="96"/>
      <c r="J22" s="98"/>
      <c r="K22" s="74"/>
      <c r="L22" s="93"/>
      <c r="M22" s="99"/>
      <c r="N22" s="95"/>
      <c r="O22" s="95"/>
      <c r="P22" s="95"/>
      <c r="Q22" s="96"/>
      <c r="R22" s="96"/>
      <c r="S22" s="96"/>
      <c r="T22" s="96"/>
      <c r="U22" s="98"/>
    </row>
    <row r="23" spans="1:21" ht="12">
      <c r="A23" s="93"/>
      <c r="B23" s="99"/>
      <c r="C23" s="95">
        <v>19</v>
      </c>
      <c r="D23" s="95"/>
      <c r="E23" s="179" t="s">
        <v>99</v>
      </c>
      <c r="F23" s="180">
        <v>1020</v>
      </c>
      <c r="G23" s="180"/>
      <c r="H23" s="180">
        <v>11430</v>
      </c>
      <c r="I23" s="96"/>
      <c r="J23" s="98"/>
      <c r="K23" s="74"/>
      <c r="L23" s="93"/>
      <c r="M23" s="99"/>
      <c r="N23" s="95"/>
      <c r="O23" s="95"/>
      <c r="P23" s="95"/>
      <c r="Q23" s="96"/>
      <c r="R23" s="96"/>
      <c r="S23" s="96"/>
      <c r="T23" s="96"/>
      <c r="U23" s="98"/>
    </row>
    <row r="24" spans="1:21" ht="12">
      <c r="A24" s="93"/>
      <c r="B24" s="99"/>
      <c r="C24" s="95">
        <v>20</v>
      </c>
      <c r="D24" s="95"/>
      <c r="E24" s="179" t="s">
        <v>99</v>
      </c>
      <c r="F24" s="180"/>
      <c r="G24" s="180">
        <v>160</v>
      </c>
      <c r="H24" s="180">
        <v>11270</v>
      </c>
      <c r="I24" s="96"/>
      <c r="J24" s="98"/>
      <c r="K24" s="74"/>
      <c r="L24" s="100"/>
      <c r="M24" s="101"/>
      <c r="N24" s="102"/>
      <c r="O24" s="102"/>
      <c r="P24" s="102"/>
      <c r="Q24" s="103"/>
      <c r="R24" s="103"/>
      <c r="S24" s="103"/>
      <c r="T24" s="103"/>
      <c r="U24" s="104"/>
    </row>
    <row r="25" spans="1:21" ht="12">
      <c r="A25" s="93"/>
      <c r="B25" s="99"/>
      <c r="C25" s="95">
        <v>21</v>
      </c>
      <c r="D25" s="95"/>
      <c r="E25" s="179" t="s">
        <v>99</v>
      </c>
      <c r="F25" s="180"/>
      <c r="G25" s="180">
        <v>265</v>
      </c>
      <c r="H25" s="180">
        <v>11005</v>
      </c>
      <c r="I25" s="96"/>
      <c r="J25" s="98"/>
      <c r="K25" s="74"/>
      <c r="L25" s="93"/>
      <c r="M25" s="99"/>
      <c r="N25" s="95"/>
      <c r="O25" s="95"/>
      <c r="P25" s="95"/>
      <c r="Q25" s="96"/>
      <c r="R25" s="96"/>
      <c r="S25" s="96"/>
      <c r="T25" s="96"/>
      <c r="U25" s="98"/>
    </row>
    <row r="26" spans="1:21" ht="12">
      <c r="A26" s="93"/>
      <c r="B26" s="99"/>
      <c r="C26" s="95">
        <v>25</v>
      </c>
      <c r="D26" s="95"/>
      <c r="E26" s="179" t="s">
        <v>99</v>
      </c>
      <c r="F26" s="180"/>
      <c r="G26" s="180">
        <v>25</v>
      </c>
      <c r="H26" s="180">
        <v>10980</v>
      </c>
      <c r="I26" s="96"/>
      <c r="J26" s="98"/>
      <c r="K26" s="74"/>
      <c r="L26" s="93"/>
      <c r="M26" s="99"/>
      <c r="N26" s="95"/>
      <c r="O26" s="95"/>
      <c r="P26" s="95"/>
      <c r="Q26" s="96"/>
      <c r="R26" s="96"/>
      <c r="S26" s="96"/>
      <c r="T26" s="96"/>
      <c r="U26" s="98"/>
    </row>
    <row r="27" spans="1:21" ht="12">
      <c r="A27" s="93"/>
      <c r="B27" s="99"/>
      <c r="C27" s="95">
        <v>25</v>
      </c>
      <c r="D27" s="95"/>
      <c r="E27" s="179" t="s">
        <v>99</v>
      </c>
      <c r="F27" s="180">
        <v>1940</v>
      </c>
      <c r="G27" s="180"/>
      <c r="H27" s="180">
        <v>12920</v>
      </c>
      <c r="I27" s="96"/>
      <c r="J27" s="98"/>
      <c r="K27" s="74"/>
      <c r="L27" s="73"/>
      <c r="M27" s="74"/>
      <c r="N27" s="74"/>
      <c r="O27" s="74"/>
      <c r="P27" s="74"/>
      <c r="Q27" s="74"/>
      <c r="R27" s="74"/>
      <c r="S27" s="74"/>
      <c r="T27" s="74"/>
      <c r="U27" s="74"/>
    </row>
    <row r="28" spans="1:21" ht="12">
      <c r="A28" s="100"/>
      <c r="B28" s="101"/>
      <c r="C28" s="102">
        <v>26</v>
      </c>
      <c r="D28" s="102"/>
      <c r="E28" s="181" t="s">
        <v>99</v>
      </c>
      <c r="F28" s="182"/>
      <c r="G28" s="182">
        <v>37</v>
      </c>
      <c r="H28" s="182">
        <v>12883</v>
      </c>
      <c r="I28" s="103"/>
      <c r="J28" s="104"/>
      <c r="K28" s="74"/>
      <c r="L28" s="73"/>
      <c r="M28" s="74"/>
      <c r="N28" s="74"/>
      <c r="O28" s="74"/>
      <c r="P28" s="74"/>
      <c r="Q28" s="74"/>
      <c r="R28" s="74"/>
      <c r="S28" s="74"/>
      <c r="T28" s="74"/>
      <c r="U28" s="74"/>
    </row>
    <row r="29" spans="1:21" ht="12">
      <c r="A29" s="93"/>
      <c r="B29" s="99"/>
      <c r="C29" s="95">
        <v>26</v>
      </c>
      <c r="D29" s="95"/>
      <c r="E29" s="179" t="s">
        <v>99</v>
      </c>
      <c r="F29" s="180">
        <v>250</v>
      </c>
      <c r="G29" s="180"/>
      <c r="H29" s="180">
        <v>13133</v>
      </c>
      <c r="I29" s="96"/>
      <c r="J29" s="98"/>
      <c r="K29" s="74"/>
      <c r="L29" s="73"/>
      <c r="M29" s="77"/>
      <c r="N29" s="77" t="s">
        <v>31</v>
      </c>
      <c r="O29" s="78" t="s">
        <v>37</v>
      </c>
      <c r="P29" s="74"/>
      <c r="Q29" s="77"/>
      <c r="R29" s="77"/>
      <c r="S29" s="77" t="s">
        <v>33</v>
      </c>
      <c r="T29" s="78">
        <v>510</v>
      </c>
      <c r="U29" s="74"/>
    </row>
    <row r="30" spans="1:21" ht="13" thickBot="1">
      <c r="A30" s="93"/>
      <c r="B30" s="99"/>
      <c r="C30" s="95">
        <v>28</v>
      </c>
      <c r="D30" s="95"/>
      <c r="E30" s="179" t="s">
        <v>99</v>
      </c>
      <c r="F30" s="180"/>
      <c r="G30" s="180">
        <v>245</v>
      </c>
      <c r="H30" s="180">
        <v>12888</v>
      </c>
      <c r="I30" s="96"/>
      <c r="J30" s="98"/>
      <c r="K30" s="74"/>
      <c r="L30" s="79"/>
      <c r="M30" s="79"/>
      <c r="N30" s="79"/>
      <c r="O30" s="79"/>
      <c r="P30" s="79"/>
      <c r="Q30" s="79"/>
      <c r="R30" s="79"/>
      <c r="S30" s="79"/>
      <c r="T30" s="79"/>
      <c r="U30" s="79"/>
    </row>
    <row r="31" spans="1:21" ht="12" thickTop="1">
      <c r="A31" s="113"/>
      <c r="B31" s="114"/>
      <c r="C31" s="90">
        <v>28</v>
      </c>
      <c r="D31" s="90"/>
      <c r="E31" s="90" t="s">
        <v>99</v>
      </c>
      <c r="F31" s="91">
        <v>650</v>
      </c>
      <c r="G31" s="91"/>
      <c r="H31" s="91">
        <v>13538</v>
      </c>
      <c r="I31" s="115"/>
      <c r="J31" s="74"/>
      <c r="K31" s="74"/>
      <c r="L31" s="80"/>
      <c r="M31" s="81"/>
      <c r="N31" s="73"/>
      <c r="O31" s="82"/>
      <c r="P31" s="82" t="s">
        <v>3</v>
      </c>
      <c r="Q31" s="82"/>
      <c r="R31" s="82"/>
      <c r="S31" s="83" t="s">
        <v>35</v>
      </c>
      <c r="T31" s="84"/>
      <c r="U31" s="85"/>
    </row>
    <row r="32" spans="1:21" ht="12" thickBot="1">
      <c r="A32" s="113"/>
      <c r="B32" s="114"/>
      <c r="C32" s="90">
        <v>29</v>
      </c>
      <c r="D32" s="90"/>
      <c r="E32" s="90" t="s">
        <v>99</v>
      </c>
      <c r="F32" s="91"/>
      <c r="G32" s="91">
        <v>15</v>
      </c>
      <c r="H32" s="91">
        <v>13523</v>
      </c>
      <c r="I32" s="115"/>
      <c r="J32" s="74"/>
      <c r="K32" s="74"/>
      <c r="L32" s="89"/>
      <c r="M32" s="105" t="s">
        <v>5</v>
      </c>
      <c r="N32" s="106"/>
      <c r="O32" s="107" t="s">
        <v>36</v>
      </c>
      <c r="P32" s="107" t="s">
        <v>8</v>
      </c>
      <c r="Q32" s="107" t="s">
        <v>9</v>
      </c>
      <c r="R32" s="107" t="s">
        <v>10</v>
      </c>
      <c r="S32" s="107" t="s">
        <v>9</v>
      </c>
      <c r="T32" s="107" t="s">
        <v>10</v>
      </c>
      <c r="U32" s="88"/>
    </row>
    <row r="33" spans="1:21" ht="12" thickTop="1">
      <c r="A33" s="113"/>
      <c r="B33" s="114"/>
      <c r="C33" s="90">
        <v>29</v>
      </c>
      <c r="D33" s="90"/>
      <c r="E33" s="90" t="s">
        <v>99</v>
      </c>
      <c r="F33" s="91"/>
      <c r="G33" s="91">
        <v>30</v>
      </c>
      <c r="H33" s="91">
        <v>13493</v>
      </c>
      <c r="I33" s="115"/>
      <c r="J33" s="74"/>
      <c r="K33" s="74"/>
      <c r="L33" s="80"/>
      <c r="M33" s="108" t="s">
        <v>62</v>
      </c>
      <c r="N33" s="109">
        <v>14</v>
      </c>
      <c r="O33" s="110"/>
      <c r="P33" s="110" t="s">
        <v>82</v>
      </c>
      <c r="Q33" s="111">
        <v>300</v>
      </c>
      <c r="R33" s="111"/>
      <c r="S33" s="111">
        <v>300</v>
      </c>
      <c r="T33" s="112"/>
      <c r="U33" s="85"/>
    </row>
    <row r="34" spans="1:21" ht="13" thickBot="1">
      <c r="A34" s="113"/>
      <c r="B34" s="114"/>
      <c r="C34" s="90">
        <v>31</v>
      </c>
      <c r="D34" s="90"/>
      <c r="E34" s="90" t="s">
        <v>99</v>
      </c>
      <c r="F34" s="91"/>
      <c r="G34" s="91">
        <v>165</v>
      </c>
      <c r="H34" s="91">
        <v>13328</v>
      </c>
      <c r="I34" s="115"/>
      <c r="J34" s="79"/>
      <c r="K34" s="74"/>
      <c r="L34" s="93"/>
      <c r="M34" s="99"/>
      <c r="N34" s="95">
        <v>31</v>
      </c>
      <c r="O34" s="95"/>
      <c r="P34" s="95" t="s">
        <v>143</v>
      </c>
      <c r="Q34" s="96"/>
      <c r="R34" s="96">
        <v>300</v>
      </c>
      <c r="S34" s="96" t="s">
        <v>144</v>
      </c>
      <c r="T34" s="96" t="s">
        <v>144</v>
      </c>
      <c r="U34" s="98"/>
    </row>
    <row r="35" spans="1:21" ht="13" thickTop="1">
      <c r="A35" s="113"/>
      <c r="B35" s="114"/>
      <c r="C35" s="90">
        <v>31</v>
      </c>
      <c r="D35" s="90"/>
      <c r="E35" s="90" t="s">
        <v>99</v>
      </c>
      <c r="F35" s="91"/>
      <c r="G35" s="91">
        <v>1000</v>
      </c>
      <c r="H35" s="91">
        <v>12328</v>
      </c>
      <c r="I35" s="115"/>
      <c r="J35" s="85"/>
      <c r="K35" s="74"/>
      <c r="L35" s="93"/>
      <c r="M35" s="99"/>
      <c r="N35" s="95"/>
      <c r="O35" s="95"/>
      <c r="P35" s="95"/>
      <c r="Q35" s="96"/>
      <c r="R35" s="96"/>
      <c r="S35" s="96"/>
      <c r="T35" s="96"/>
      <c r="U35" s="98"/>
    </row>
    <row r="36" spans="1:21" ht="13" thickBot="1">
      <c r="A36" s="113"/>
      <c r="B36" s="114"/>
      <c r="C36" s="90">
        <v>31</v>
      </c>
      <c r="D36" s="90"/>
      <c r="E36" s="90" t="s">
        <v>99</v>
      </c>
      <c r="F36" s="91">
        <v>1355</v>
      </c>
      <c r="G36" s="91"/>
      <c r="H36" s="91">
        <v>13683</v>
      </c>
      <c r="I36" s="115"/>
      <c r="J36" s="88"/>
      <c r="K36" s="74"/>
      <c r="L36" s="93"/>
      <c r="M36" s="99"/>
      <c r="N36" s="95"/>
      <c r="O36" s="95"/>
      <c r="P36" s="95"/>
      <c r="Q36" s="96"/>
      <c r="R36" s="96"/>
      <c r="S36" s="96"/>
      <c r="T36" s="96"/>
      <c r="U36" s="98"/>
    </row>
    <row r="37" spans="1:21" ht="13" thickTop="1">
      <c r="A37" s="93"/>
      <c r="B37" s="94"/>
      <c r="C37" s="95"/>
      <c r="D37" s="95"/>
      <c r="E37" s="95"/>
      <c r="F37" s="96"/>
      <c r="G37" s="96"/>
      <c r="H37" s="96"/>
      <c r="I37" s="97"/>
      <c r="J37" s="85"/>
      <c r="K37" s="74"/>
      <c r="L37" s="100"/>
      <c r="M37" s="101"/>
      <c r="N37" s="102"/>
      <c r="O37" s="102"/>
      <c r="P37" s="102"/>
      <c r="Q37" s="103"/>
      <c r="R37" s="103"/>
      <c r="S37" s="103"/>
      <c r="T37" s="103"/>
      <c r="U37" s="104"/>
    </row>
    <row r="38" spans="1:21" ht="12">
      <c r="A38" s="93"/>
      <c r="B38" s="99"/>
      <c r="C38" s="95"/>
      <c r="D38" s="95"/>
      <c r="E38" s="95"/>
      <c r="F38" s="96"/>
      <c r="G38" s="96"/>
      <c r="H38" s="96"/>
      <c r="I38" s="96"/>
      <c r="J38" s="98"/>
      <c r="K38" s="74"/>
      <c r="L38" s="93"/>
      <c r="M38" s="99"/>
      <c r="N38" s="95"/>
      <c r="O38" s="95"/>
      <c r="P38" s="95"/>
      <c r="Q38" s="96"/>
      <c r="R38" s="96"/>
      <c r="S38" s="96"/>
      <c r="T38" s="96"/>
      <c r="U38" s="98"/>
    </row>
    <row r="39" spans="1:21" ht="12">
      <c r="A39" s="93"/>
      <c r="B39" s="99"/>
      <c r="C39" s="95"/>
      <c r="D39" s="95"/>
      <c r="E39" s="95"/>
      <c r="F39" s="96"/>
      <c r="G39" s="96"/>
      <c r="H39" s="96"/>
      <c r="I39" s="96"/>
      <c r="J39" s="98"/>
      <c r="K39" s="74"/>
      <c r="L39" s="93"/>
      <c r="M39" s="99"/>
      <c r="N39" s="95"/>
      <c r="O39" s="95"/>
      <c r="P39" s="95"/>
      <c r="Q39" s="96"/>
      <c r="R39" s="96"/>
      <c r="S39" s="96"/>
      <c r="T39" s="96"/>
      <c r="U39" s="98"/>
    </row>
    <row r="40" spans="1:21" ht="12">
      <c r="A40" s="93"/>
      <c r="B40" s="99"/>
      <c r="C40" s="95"/>
      <c r="D40" s="95"/>
      <c r="E40" s="95"/>
      <c r="F40" s="96"/>
      <c r="G40" s="96"/>
      <c r="H40" s="96"/>
      <c r="I40" s="96"/>
      <c r="J40" s="98"/>
      <c r="K40" s="74"/>
      <c r="L40" s="73"/>
      <c r="M40" s="74"/>
      <c r="N40" s="74"/>
      <c r="O40" s="74"/>
      <c r="P40" s="74"/>
      <c r="Q40" s="74"/>
      <c r="R40" s="74"/>
      <c r="S40" s="74"/>
      <c r="T40" s="74"/>
      <c r="U40" s="74"/>
    </row>
    <row r="41" spans="1:21" ht="12">
      <c r="A41" s="93"/>
      <c r="B41" s="99"/>
      <c r="C41" s="95"/>
      <c r="D41" s="95"/>
      <c r="E41" s="95"/>
      <c r="F41" s="96"/>
      <c r="G41" s="96"/>
      <c r="H41" s="96"/>
      <c r="I41" s="96"/>
      <c r="J41" s="104"/>
      <c r="K41" s="74"/>
      <c r="L41" s="73"/>
      <c r="M41" s="74"/>
      <c r="N41" s="74"/>
      <c r="O41" s="74"/>
      <c r="P41" s="74"/>
      <c r="Q41" s="74"/>
      <c r="R41" s="74"/>
      <c r="S41" s="74"/>
      <c r="T41" s="74"/>
      <c r="U41" s="74"/>
    </row>
    <row r="42" spans="1:21" ht="12">
      <c r="A42" s="93"/>
      <c r="B42" s="99"/>
      <c r="C42" s="95"/>
      <c r="D42" s="95"/>
      <c r="E42" s="95"/>
      <c r="F42" s="96"/>
      <c r="G42" s="96"/>
      <c r="H42" s="96"/>
      <c r="I42" s="96"/>
      <c r="J42" s="98"/>
      <c r="K42" s="74"/>
      <c r="L42" s="73"/>
      <c r="M42" s="77"/>
      <c r="N42" s="77" t="s">
        <v>31</v>
      </c>
      <c r="O42" s="78" t="s">
        <v>52</v>
      </c>
      <c r="P42" s="74"/>
      <c r="Q42" s="74"/>
      <c r="R42" s="77"/>
      <c r="S42" s="77" t="s">
        <v>33</v>
      </c>
      <c r="T42" s="78">
        <v>520</v>
      </c>
      <c r="U42" s="74"/>
    </row>
    <row r="43" spans="1:21" ht="13" thickBot="1">
      <c r="A43" s="93"/>
      <c r="B43" s="99"/>
      <c r="C43" s="95"/>
      <c r="D43" s="95"/>
      <c r="E43" s="95"/>
      <c r="F43" s="96"/>
      <c r="G43" s="96"/>
      <c r="H43" s="96"/>
      <c r="I43" s="96"/>
      <c r="J43" s="98"/>
      <c r="K43" s="74"/>
      <c r="L43" s="79"/>
      <c r="M43" s="79"/>
      <c r="N43" s="79"/>
      <c r="O43" s="79"/>
      <c r="P43" s="79"/>
      <c r="Q43" s="79"/>
      <c r="R43" s="79"/>
      <c r="S43" s="79"/>
      <c r="T43" s="79"/>
      <c r="U43" s="79"/>
    </row>
    <row r="44" spans="1:21" ht="13" thickTop="1">
      <c r="A44" s="100"/>
      <c r="B44" s="101"/>
      <c r="C44" s="102"/>
      <c r="D44" s="102"/>
      <c r="E44" s="102"/>
      <c r="F44" s="103"/>
      <c r="G44" s="103"/>
      <c r="H44" s="103"/>
      <c r="I44" s="103"/>
      <c r="J44" s="74"/>
      <c r="K44" s="74"/>
      <c r="L44" s="80"/>
      <c r="M44" s="81"/>
      <c r="N44" s="73"/>
      <c r="O44" s="82"/>
      <c r="P44" s="82" t="s">
        <v>3</v>
      </c>
      <c r="Q44" s="82"/>
      <c r="R44" s="82"/>
      <c r="S44" s="83" t="s">
        <v>35</v>
      </c>
      <c r="T44" s="84"/>
      <c r="U44" s="85"/>
    </row>
    <row r="45" spans="1:21" ht="13" thickBot="1">
      <c r="A45" s="93"/>
      <c r="B45" s="99"/>
      <c r="C45" s="95"/>
      <c r="D45" s="95"/>
      <c r="E45" s="95"/>
      <c r="F45" s="96"/>
      <c r="G45" s="96"/>
      <c r="H45" s="96"/>
      <c r="I45" s="96"/>
      <c r="J45" s="74"/>
      <c r="K45" s="74"/>
      <c r="L45" s="89"/>
      <c r="M45" s="105" t="s">
        <v>5</v>
      </c>
      <c r="N45" s="106"/>
      <c r="O45" s="107" t="s">
        <v>36</v>
      </c>
      <c r="P45" s="107" t="s">
        <v>8</v>
      </c>
      <c r="Q45" s="107" t="s">
        <v>9</v>
      </c>
      <c r="R45" s="107" t="s">
        <v>10</v>
      </c>
      <c r="S45" s="107" t="s">
        <v>9</v>
      </c>
      <c r="T45" s="107" t="s">
        <v>10</v>
      </c>
      <c r="U45" s="88"/>
    </row>
    <row r="46" spans="1:21" ht="13" thickTop="1">
      <c r="A46" s="93"/>
      <c r="B46" s="99"/>
      <c r="C46" s="95"/>
      <c r="D46" s="95"/>
      <c r="E46" s="95"/>
      <c r="F46" s="96"/>
      <c r="G46" s="96"/>
      <c r="H46" s="96"/>
      <c r="I46" s="96"/>
      <c r="J46" s="74"/>
      <c r="K46" s="74"/>
      <c r="L46" s="80"/>
      <c r="M46" s="108" t="s">
        <v>62</v>
      </c>
      <c r="N46" s="109">
        <v>31</v>
      </c>
      <c r="O46" s="110"/>
      <c r="P46" s="110" t="s">
        <v>143</v>
      </c>
      <c r="Q46" s="111">
        <v>100</v>
      </c>
      <c r="R46" s="111"/>
      <c r="S46" s="111">
        <v>100</v>
      </c>
      <c r="T46" s="112"/>
      <c r="U46" s="85"/>
    </row>
    <row r="47" spans="1:21" ht="22" customHeight="1" thickBot="1">
      <c r="A47" s="79"/>
      <c r="B47" s="79" t="s">
        <v>31</v>
      </c>
      <c r="C47" s="79"/>
      <c r="D47" s="116" t="s">
        <v>43</v>
      </c>
      <c r="E47" s="79"/>
      <c r="F47" s="79"/>
      <c r="G47" s="79"/>
      <c r="H47" s="117" t="s">
        <v>33</v>
      </c>
      <c r="I47" s="116">
        <v>120</v>
      </c>
      <c r="J47" s="79"/>
      <c r="K47" s="74"/>
      <c r="L47" s="93"/>
      <c r="M47" s="99"/>
      <c r="N47" s="95">
        <v>31</v>
      </c>
      <c r="O47" s="95"/>
      <c r="P47" s="95" t="s">
        <v>143</v>
      </c>
      <c r="Q47" s="96"/>
      <c r="R47" s="96">
        <v>100</v>
      </c>
      <c r="S47" s="96" t="s">
        <v>144</v>
      </c>
      <c r="T47" s="96" t="s">
        <v>144</v>
      </c>
      <c r="U47" s="98"/>
    </row>
    <row r="48" spans="1:21" ht="13" thickTop="1">
      <c r="A48" s="80"/>
      <c r="B48" s="81"/>
      <c r="C48" s="73"/>
      <c r="D48" s="82"/>
      <c r="E48" s="82" t="s">
        <v>3</v>
      </c>
      <c r="F48" s="82"/>
      <c r="G48" s="82"/>
      <c r="H48" s="83" t="s">
        <v>35</v>
      </c>
      <c r="I48" s="84"/>
      <c r="J48" s="85"/>
      <c r="K48" s="74"/>
      <c r="L48" s="93"/>
      <c r="M48" s="99"/>
      <c r="N48" s="95"/>
      <c r="O48" s="95"/>
      <c r="P48" s="95"/>
      <c r="Q48" s="96"/>
      <c r="R48" s="96"/>
      <c r="S48" s="96"/>
      <c r="T48" s="96"/>
      <c r="U48" s="98"/>
    </row>
    <row r="49" spans="1:21" ht="13" thickBot="1">
      <c r="A49" s="89"/>
      <c r="B49" s="105" t="s">
        <v>5</v>
      </c>
      <c r="C49" s="106"/>
      <c r="D49" s="107" t="s">
        <v>36</v>
      </c>
      <c r="E49" s="107" t="s">
        <v>8</v>
      </c>
      <c r="F49" s="107" t="s">
        <v>9</v>
      </c>
      <c r="G49" s="107" t="s">
        <v>10</v>
      </c>
      <c r="H49" s="107" t="s">
        <v>9</v>
      </c>
      <c r="I49" s="107" t="s">
        <v>10</v>
      </c>
      <c r="J49" s="88"/>
      <c r="K49" s="74"/>
      <c r="L49" s="93"/>
      <c r="M49" s="99"/>
      <c r="N49" s="95"/>
      <c r="O49" s="95"/>
      <c r="P49" s="95"/>
      <c r="Q49" s="96"/>
      <c r="R49" s="96"/>
      <c r="S49" s="96"/>
      <c r="T49" s="96"/>
      <c r="U49" s="98"/>
    </row>
    <row r="50" spans="1:21" ht="12" thickTop="1">
      <c r="A50" s="80"/>
      <c r="B50" s="108" t="s">
        <v>81</v>
      </c>
      <c r="C50" s="109">
        <v>11</v>
      </c>
      <c r="D50" s="110"/>
      <c r="E50" s="110" t="s">
        <v>82</v>
      </c>
      <c r="F50" s="111">
        <v>250</v>
      </c>
      <c r="G50" s="111"/>
      <c r="H50" s="111">
        <v>250</v>
      </c>
      <c r="I50" s="112"/>
      <c r="J50" s="85"/>
      <c r="K50" s="74"/>
    </row>
    <row r="51" spans="1:21" ht="12">
      <c r="A51" s="93"/>
      <c r="B51" s="99"/>
      <c r="C51" s="95"/>
      <c r="D51" s="95"/>
      <c r="E51" s="95"/>
      <c r="F51" s="96"/>
      <c r="G51" s="96"/>
      <c r="H51" s="96"/>
      <c r="I51" s="96"/>
      <c r="J51" s="98"/>
      <c r="K51" s="74"/>
    </row>
    <row r="52" spans="1:21" ht="12">
      <c r="A52" s="93"/>
      <c r="B52" s="99"/>
      <c r="C52" s="95"/>
      <c r="D52" s="95"/>
      <c r="E52" s="95"/>
      <c r="F52" s="96"/>
      <c r="G52" s="96"/>
      <c r="H52" s="96"/>
      <c r="I52" s="96"/>
      <c r="J52" s="98"/>
      <c r="K52" s="74"/>
      <c r="L52" s="73"/>
      <c r="M52" s="77"/>
      <c r="N52" s="77" t="s">
        <v>31</v>
      </c>
      <c r="O52" s="78" t="s">
        <v>38</v>
      </c>
      <c r="P52" s="74"/>
      <c r="Q52" s="77"/>
      <c r="R52" s="77"/>
      <c r="S52" s="77" t="s">
        <v>33</v>
      </c>
      <c r="T52" s="78">
        <v>530</v>
      </c>
      <c r="U52" s="74"/>
    </row>
    <row r="53" spans="1:21" ht="16" thickBot="1">
      <c r="A53"/>
      <c r="B53"/>
      <c r="C53"/>
      <c r="D53"/>
      <c r="E53"/>
      <c r="F53"/>
      <c r="G53"/>
      <c r="H53"/>
      <c r="I53"/>
      <c r="J53"/>
      <c r="K53" s="74"/>
      <c r="L53" s="79"/>
      <c r="M53" s="79"/>
      <c r="N53" s="79"/>
      <c r="O53" s="79"/>
      <c r="P53" s="79"/>
      <c r="Q53" s="79"/>
      <c r="R53" s="79"/>
      <c r="S53" s="79"/>
      <c r="T53" s="79"/>
      <c r="U53" s="79"/>
    </row>
    <row r="54" spans="1:21" ht="13" thickTop="1">
      <c r="A54" s="73"/>
      <c r="B54" s="77"/>
      <c r="C54" s="77" t="s">
        <v>31</v>
      </c>
      <c r="D54" s="78" t="s">
        <v>44</v>
      </c>
      <c r="E54" s="74"/>
      <c r="F54" s="77"/>
      <c r="G54" s="77"/>
      <c r="H54" s="77" t="s">
        <v>33</v>
      </c>
      <c r="I54" s="78">
        <v>130</v>
      </c>
      <c r="J54" s="74"/>
      <c r="K54" s="74"/>
      <c r="L54" s="80"/>
      <c r="M54" s="81"/>
      <c r="N54" s="73"/>
      <c r="O54" s="82"/>
      <c r="P54" s="82" t="s">
        <v>3</v>
      </c>
      <c r="Q54" s="82"/>
      <c r="R54" s="82"/>
      <c r="S54" s="83" t="s">
        <v>35</v>
      </c>
      <c r="T54" s="84"/>
      <c r="U54" s="85"/>
    </row>
    <row r="55" spans="1:21" ht="12" thickBo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4"/>
      <c r="L55" s="89"/>
      <c r="M55" s="105" t="s">
        <v>5</v>
      </c>
      <c r="N55" s="106"/>
      <c r="O55" s="107" t="s">
        <v>36</v>
      </c>
      <c r="P55" s="107" t="s">
        <v>8</v>
      </c>
      <c r="Q55" s="107" t="s">
        <v>9</v>
      </c>
      <c r="R55" s="107" t="s">
        <v>10</v>
      </c>
      <c r="S55" s="107" t="s">
        <v>9</v>
      </c>
      <c r="T55" s="107" t="s">
        <v>10</v>
      </c>
      <c r="U55" s="88"/>
    </row>
    <row r="56" spans="1:21" ht="12" thickTop="1">
      <c r="A56" s="80"/>
      <c r="B56" s="81"/>
      <c r="C56" s="73"/>
      <c r="D56" s="82"/>
      <c r="E56" s="82" t="s">
        <v>3</v>
      </c>
      <c r="F56" s="82"/>
      <c r="G56" s="82"/>
      <c r="H56" s="83" t="s">
        <v>35</v>
      </c>
      <c r="I56" s="84"/>
      <c r="J56" s="85"/>
      <c r="K56" s="74"/>
      <c r="L56" s="80"/>
      <c r="M56" s="108" t="s">
        <v>62</v>
      </c>
      <c r="N56" s="109">
        <v>13</v>
      </c>
      <c r="O56" s="110"/>
      <c r="P56" s="110" t="s">
        <v>82</v>
      </c>
      <c r="Q56" s="111">
        <v>40</v>
      </c>
      <c r="R56" s="111"/>
      <c r="S56" s="111">
        <v>40</v>
      </c>
      <c r="T56" s="112"/>
      <c r="U56" s="85"/>
    </row>
    <row r="57" spans="1:21" ht="13" thickBot="1">
      <c r="A57" s="89"/>
      <c r="B57" s="105" t="s">
        <v>5</v>
      </c>
      <c r="C57" s="106"/>
      <c r="D57" s="107" t="s">
        <v>36</v>
      </c>
      <c r="E57" s="107" t="s">
        <v>8</v>
      </c>
      <c r="F57" s="107" t="s">
        <v>9</v>
      </c>
      <c r="G57" s="107" t="s">
        <v>10</v>
      </c>
      <c r="H57" s="107" t="s">
        <v>9</v>
      </c>
      <c r="I57" s="107" t="s">
        <v>10</v>
      </c>
      <c r="J57" s="88"/>
      <c r="K57" s="74"/>
      <c r="L57" s="93"/>
      <c r="M57" s="99"/>
      <c r="N57" s="95">
        <v>18</v>
      </c>
      <c r="O57" s="95"/>
      <c r="P57" s="179" t="s">
        <v>82</v>
      </c>
      <c r="Q57" s="180">
        <v>95</v>
      </c>
      <c r="R57" s="180"/>
      <c r="S57" s="180">
        <v>135</v>
      </c>
      <c r="T57" s="96"/>
      <c r="U57" s="98"/>
    </row>
    <row r="58" spans="1:21" ht="13" thickTop="1">
      <c r="A58" s="80"/>
      <c r="B58" s="108" t="s">
        <v>62</v>
      </c>
      <c r="C58" s="109">
        <v>15</v>
      </c>
      <c r="D58" s="110"/>
      <c r="E58" s="110" t="s">
        <v>82</v>
      </c>
      <c r="F58" s="111">
        <v>425</v>
      </c>
      <c r="G58" s="111"/>
      <c r="H58" s="111">
        <v>425</v>
      </c>
      <c r="I58" s="112"/>
      <c r="J58" s="85"/>
      <c r="K58" s="74"/>
      <c r="L58" s="93"/>
      <c r="M58" s="99"/>
      <c r="N58" s="95">
        <v>26</v>
      </c>
      <c r="O58" s="95"/>
      <c r="P58" s="179" t="s">
        <v>99</v>
      </c>
      <c r="Q58" s="180">
        <v>37</v>
      </c>
      <c r="R58" s="180"/>
      <c r="S58" s="180">
        <v>172</v>
      </c>
      <c r="T58" s="96"/>
      <c r="U58" s="98"/>
    </row>
    <row r="59" spans="1:21" ht="12">
      <c r="A59" s="93"/>
      <c r="B59" s="99"/>
      <c r="C59" s="95">
        <v>26</v>
      </c>
      <c r="D59" s="95"/>
      <c r="E59" s="179" t="s">
        <v>99</v>
      </c>
      <c r="F59" s="180"/>
      <c r="G59" s="180">
        <v>250</v>
      </c>
      <c r="H59" s="180">
        <v>175</v>
      </c>
      <c r="I59" s="96"/>
      <c r="J59" s="98"/>
      <c r="K59" s="74"/>
      <c r="L59" s="93"/>
      <c r="M59" s="99"/>
      <c r="N59" s="95">
        <v>29</v>
      </c>
      <c r="O59" s="95"/>
      <c r="P59" s="179" t="s">
        <v>99</v>
      </c>
      <c r="Q59" s="180">
        <v>15</v>
      </c>
      <c r="R59" s="180"/>
      <c r="S59" s="180">
        <v>187</v>
      </c>
      <c r="T59" s="96"/>
      <c r="U59" s="98"/>
    </row>
    <row r="60" spans="1:21" ht="12">
      <c r="A60" s="93"/>
      <c r="B60" s="99"/>
      <c r="C60" s="95"/>
      <c r="D60" s="95"/>
      <c r="E60" s="95"/>
      <c r="F60" s="96"/>
      <c r="G60" s="96"/>
      <c r="H60" s="96"/>
      <c r="I60" s="96"/>
      <c r="J60" s="98"/>
      <c r="K60" s="74"/>
      <c r="L60" s="100"/>
      <c r="M60" s="101"/>
      <c r="N60" s="102">
        <v>29</v>
      </c>
      <c r="O60" s="102"/>
      <c r="P60" s="181" t="s">
        <v>99</v>
      </c>
      <c r="Q60" s="182">
        <v>120</v>
      </c>
      <c r="R60" s="182"/>
      <c r="S60" s="182">
        <v>307</v>
      </c>
      <c r="T60" s="103"/>
      <c r="U60" s="104"/>
    </row>
    <row r="61" spans="1:21" ht="12">
      <c r="A61" s="93"/>
      <c r="B61" s="99"/>
      <c r="C61" s="95"/>
      <c r="D61" s="95"/>
      <c r="E61" s="95"/>
      <c r="F61" s="96"/>
      <c r="G61" s="96"/>
      <c r="H61" s="96"/>
      <c r="I61" s="96"/>
      <c r="J61" s="98"/>
      <c r="K61" s="74"/>
      <c r="L61" s="93"/>
      <c r="M61" s="99"/>
      <c r="N61" s="95">
        <v>31</v>
      </c>
      <c r="O61" s="95"/>
      <c r="P61" s="95" t="s">
        <v>143</v>
      </c>
      <c r="Q61" s="96"/>
      <c r="R61" s="96">
        <v>307</v>
      </c>
      <c r="S61" s="96" t="s">
        <v>144</v>
      </c>
      <c r="T61" s="96" t="s">
        <v>144</v>
      </c>
      <c r="U61" s="98"/>
    </row>
    <row r="62" spans="1:21" ht="12">
      <c r="K62" s="74"/>
      <c r="L62" s="93"/>
      <c r="M62" s="99"/>
      <c r="N62" s="95"/>
      <c r="O62" s="95"/>
      <c r="P62" s="95"/>
      <c r="Q62" s="96"/>
      <c r="R62" s="96"/>
      <c r="S62" s="96"/>
      <c r="T62" s="96"/>
      <c r="U62" s="98"/>
    </row>
    <row r="63" spans="1:21" ht="12">
      <c r="A63" s="73"/>
      <c r="B63" s="77"/>
      <c r="C63" s="77" t="s">
        <v>31</v>
      </c>
      <c r="D63" s="78" t="s">
        <v>104</v>
      </c>
      <c r="E63" s="74"/>
      <c r="F63" s="77"/>
      <c r="G63" s="77"/>
      <c r="H63" s="77" t="s">
        <v>33</v>
      </c>
      <c r="I63" s="78">
        <v>140</v>
      </c>
      <c r="K63" s="74"/>
      <c r="L63" s="73"/>
      <c r="M63" s="74"/>
      <c r="N63" s="74"/>
      <c r="O63" s="74"/>
      <c r="P63" s="74"/>
      <c r="Q63" s="74"/>
      <c r="R63" s="74"/>
      <c r="S63" s="74"/>
      <c r="T63" s="74"/>
      <c r="U63" s="74"/>
    </row>
    <row r="64" spans="1:21" ht="11" thickBot="1">
      <c r="A64" s="79"/>
      <c r="B64" s="79"/>
      <c r="C64" s="79"/>
      <c r="D64" s="79"/>
      <c r="E64" s="79"/>
      <c r="F64" s="79"/>
      <c r="G64" s="79"/>
      <c r="H64" s="79"/>
      <c r="I64" s="79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</row>
    <row r="65" spans="1:21" ht="13" thickTop="1">
      <c r="A65" s="80"/>
      <c r="B65" s="81"/>
      <c r="C65" s="73"/>
      <c r="D65" s="82"/>
      <c r="E65" s="82" t="s">
        <v>3</v>
      </c>
      <c r="F65" s="82"/>
      <c r="G65" s="82"/>
      <c r="H65" s="83" t="s">
        <v>35</v>
      </c>
      <c r="I65" s="84"/>
      <c r="K65" s="74"/>
      <c r="L65" s="73"/>
      <c r="M65" s="77"/>
      <c r="N65" s="77" t="s">
        <v>31</v>
      </c>
      <c r="O65" s="78" t="s">
        <v>39</v>
      </c>
      <c r="P65" s="74"/>
      <c r="Q65" s="77"/>
      <c r="R65" s="77"/>
      <c r="S65" s="77" t="s">
        <v>33</v>
      </c>
      <c r="T65" s="78">
        <v>540</v>
      </c>
      <c r="U65" s="74"/>
    </row>
    <row r="66" spans="1:21" ht="12" thickBot="1">
      <c r="A66" s="89"/>
      <c r="B66" s="105" t="s">
        <v>5</v>
      </c>
      <c r="C66" s="106"/>
      <c r="D66" s="107" t="s">
        <v>36</v>
      </c>
      <c r="E66" s="107" t="s">
        <v>8</v>
      </c>
      <c r="F66" s="107" t="s">
        <v>9</v>
      </c>
      <c r="G66" s="107" t="s">
        <v>10</v>
      </c>
      <c r="H66" s="107" t="s">
        <v>9</v>
      </c>
      <c r="I66" s="183" t="s">
        <v>10</v>
      </c>
      <c r="K66" s="74"/>
      <c r="L66" s="79"/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2" thickTop="1">
      <c r="A67" s="80"/>
      <c r="B67" s="108" t="s">
        <v>62</v>
      </c>
      <c r="C67" s="109">
        <v>13</v>
      </c>
      <c r="D67" s="110"/>
      <c r="E67" s="110" t="s">
        <v>82</v>
      </c>
      <c r="F67" s="111">
        <v>225</v>
      </c>
      <c r="G67" s="111"/>
      <c r="H67" s="111">
        <v>225</v>
      </c>
      <c r="I67" s="112"/>
      <c r="J67" s="104"/>
      <c r="K67" s="74"/>
      <c r="L67" s="80"/>
      <c r="M67" s="81"/>
      <c r="N67" s="73"/>
      <c r="O67" s="82"/>
      <c r="P67" s="82" t="s">
        <v>3</v>
      </c>
      <c r="Q67" s="82"/>
      <c r="R67" s="82"/>
      <c r="S67" s="83" t="s">
        <v>35</v>
      </c>
      <c r="T67" s="84"/>
      <c r="U67" s="85"/>
    </row>
    <row r="68" spans="1:21" ht="13" thickBot="1">
      <c r="A68" s="93"/>
      <c r="B68" s="99"/>
      <c r="C68" s="95">
        <v>18</v>
      </c>
      <c r="D68" s="95"/>
      <c r="E68" s="179" t="s">
        <v>82</v>
      </c>
      <c r="F68" s="180"/>
      <c r="G68" s="180">
        <v>125</v>
      </c>
      <c r="H68" s="180">
        <v>100</v>
      </c>
      <c r="I68" s="96"/>
      <c r="J68" s="98"/>
      <c r="K68" s="74"/>
      <c r="L68" s="89"/>
      <c r="M68" s="105" t="s">
        <v>5</v>
      </c>
      <c r="N68" s="106"/>
      <c r="O68" s="107" t="s">
        <v>36</v>
      </c>
      <c r="P68" s="107" t="s">
        <v>8</v>
      </c>
      <c r="Q68" s="107" t="s">
        <v>9</v>
      </c>
      <c r="R68" s="107" t="s">
        <v>10</v>
      </c>
      <c r="S68" s="107" t="s">
        <v>9</v>
      </c>
      <c r="T68" s="107" t="s">
        <v>10</v>
      </c>
      <c r="U68" s="88"/>
    </row>
    <row r="69" spans="1:21" ht="13" thickTop="1">
      <c r="A69" s="93"/>
      <c r="B69" s="99"/>
      <c r="C69" s="95"/>
      <c r="D69" s="95"/>
      <c r="E69" s="95"/>
      <c r="F69" s="96"/>
      <c r="G69" s="96"/>
      <c r="H69" s="96"/>
      <c r="I69" s="96"/>
      <c r="J69" s="98"/>
      <c r="K69" s="74"/>
      <c r="L69" s="80"/>
      <c r="M69" s="108" t="s">
        <v>62</v>
      </c>
      <c r="N69" s="109">
        <v>1</v>
      </c>
      <c r="O69" s="110"/>
      <c r="P69" s="110" t="s">
        <v>82</v>
      </c>
      <c r="Q69" s="111">
        <v>1800</v>
      </c>
      <c r="R69" s="111"/>
      <c r="S69" s="111">
        <v>1800</v>
      </c>
      <c r="T69" s="112"/>
      <c r="U69" s="85"/>
    </row>
    <row r="70" spans="1:21" ht="12">
      <c r="A70" s="93"/>
      <c r="B70" s="99"/>
      <c r="C70" s="95"/>
      <c r="D70" s="95"/>
      <c r="E70" s="95"/>
      <c r="F70" s="96"/>
      <c r="G70" s="96"/>
      <c r="H70" s="96"/>
      <c r="I70" s="96"/>
      <c r="J70" s="98"/>
      <c r="K70" s="74"/>
      <c r="L70" s="93"/>
      <c r="M70" s="99"/>
      <c r="N70" s="95">
        <v>31</v>
      </c>
      <c r="O70" s="95"/>
      <c r="P70" s="95" t="s">
        <v>143</v>
      </c>
      <c r="Q70" s="96"/>
      <c r="R70" s="96">
        <v>1800</v>
      </c>
      <c r="S70" s="96" t="s">
        <v>144</v>
      </c>
      <c r="T70" s="96" t="s">
        <v>144</v>
      </c>
      <c r="U70" s="98"/>
    </row>
    <row r="71" spans="1:21" ht="12">
      <c r="A71" s="73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93"/>
      <c r="M71" s="99"/>
      <c r="N71" s="95"/>
      <c r="O71" s="95"/>
      <c r="P71" s="95"/>
      <c r="Q71" s="96"/>
      <c r="R71" s="96"/>
      <c r="S71" s="96"/>
      <c r="T71" s="96"/>
      <c r="U71" s="98"/>
    </row>
    <row r="72" spans="1:21" ht="12">
      <c r="A72" s="73"/>
      <c r="B72" s="77"/>
      <c r="C72" s="77" t="s">
        <v>31</v>
      </c>
      <c r="D72" s="78" t="s">
        <v>45</v>
      </c>
      <c r="E72" s="74"/>
      <c r="F72" s="77"/>
      <c r="G72" s="77"/>
      <c r="H72" s="77" t="s">
        <v>33</v>
      </c>
      <c r="I72" s="78">
        <v>150</v>
      </c>
      <c r="J72" s="74"/>
      <c r="K72" s="74"/>
      <c r="L72" s="93"/>
      <c r="M72" s="99"/>
      <c r="N72" s="95"/>
      <c r="O72" s="95"/>
      <c r="P72" s="95"/>
      <c r="Q72" s="96"/>
      <c r="R72" s="96"/>
      <c r="S72" s="96"/>
      <c r="T72" s="96"/>
      <c r="U72" s="98"/>
    </row>
    <row r="73" spans="1:21" ht="13" thickBo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4"/>
      <c r="L73" s="100"/>
      <c r="M73" s="101"/>
      <c r="N73" s="102"/>
      <c r="O73" s="102"/>
      <c r="P73" s="102"/>
      <c r="Q73" s="103"/>
      <c r="R73" s="103"/>
      <c r="S73" s="103"/>
      <c r="T73" s="103"/>
      <c r="U73" s="104"/>
    </row>
    <row r="74" spans="1:21" ht="13" thickTop="1">
      <c r="A74" s="80"/>
      <c r="B74" s="81"/>
      <c r="C74" s="73"/>
      <c r="D74" s="82"/>
      <c r="E74" s="82" t="s">
        <v>3</v>
      </c>
      <c r="F74" s="82"/>
      <c r="G74" s="82"/>
      <c r="H74" s="83" t="s">
        <v>35</v>
      </c>
      <c r="I74" s="84"/>
      <c r="J74" s="85"/>
      <c r="K74" s="74"/>
      <c r="L74" s="93"/>
      <c r="M74" s="99"/>
      <c r="N74" s="95"/>
      <c r="O74" s="95"/>
      <c r="P74" s="95"/>
      <c r="Q74" s="96"/>
      <c r="R74" s="96"/>
      <c r="S74" s="96"/>
      <c r="T74" s="96"/>
      <c r="U74" s="98"/>
    </row>
    <row r="75" spans="1:21" ht="13" thickBot="1">
      <c r="A75" s="89"/>
      <c r="B75" s="105" t="s">
        <v>5</v>
      </c>
      <c r="C75" s="106"/>
      <c r="D75" s="107" t="s">
        <v>36</v>
      </c>
      <c r="E75" s="107" t="s">
        <v>8</v>
      </c>
      <c r="F75" s="107" t="s">
        <v>9</v>
      </c>
      <c r="G75" s="107" t="s">
        <v>10</v>
      </c>
      <c r="H75" s="107" t="s">
        <v>9</v>
      </c>
      <c r="I75" s="107" t="s">
        <v>10</v>
      </c>
      <c r="J75" s="88"/>
      <c r="K75" s="74"/>
      <c r="L75" s="93"/>
      <c r="M75" s="99"/>
      <c r="N75" s="95"/>
      <c r="O75" s="95"/>
      <c r="P75" s="95"/>
      <c r="Q75" s="96"/>
      <c r="R75" s="96"/>
      <c r="S75" s="96"/>
      <c r="T75" s="96"/>
      <c r="U75" s="98"/>
    </row>
    <row r="76" spans="1:21" ht="12" thickTop="1">
      <c r="A76" s="80"/>
      <c r="B76" s="108" t="s">
        <v>81</v>
      </c>
      <c r="C76" s="109">
        <v>4</v>
      </c>
      <c r="D76" s="110"/>
      <c r="E76" s="110" t="s">
        <v>82</v>
      </c>
      <c r="F76" s="111">
        <v>450</v>
      </c>
      <c r="G76" s="111"/>
      <c r="H76" s="111">
        <v>450</v>
      </c>
      <c r="I76" s="112"/>
      <c r="J76" s="85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</row>
    <row r="77" spans="1:21" ht="12">
      <c r="A77" s="93"/>
      <c r="B77" s="99"/>
      <c r="C77" s="179">
        <v>7</v>
      </c>
      <c r="D77" s="179"/>
      <c r="E77" s="179" t="s">
        <v>82</v>
      </c>
      <c r="F77" s="180">
        <v>900</v>
      </c>
      <c r="G77" s="180"/>
      <c r="H77" s="180">
        <v>1350</v>
      </c>
      <c r="I77" s="96"/>
      <c r="J77" s="98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</row>
    <row r="78" spans="1:21" ht="12">
      <c r="A78" s="93"/>
      <c r="B78" s="99"/>
      <c r="C78" s="179">
        <v>20</v>
      </c>
      <c r="D78" s="179"/>
      <c r="E78" s="179" t="s">
        <v>99</v>
      </c>
      <c r="F78" s="180">
        <v>120</v>
      </c>
      <c r="G78" s="180"/>
      <c r="H78" s="180">
        <v>1470</v>
      </c>
      <c r="I78" s="96"/>
      <c r="J78" s="98"/>
      <c r="K78" s="74"/>
      <c r="L78" s="73"/>
      <c r="M78" s="77"/>
      <c r="N78" s="77" t="s">
        <v>31</v>
      </c>
      <c r="O78" s="78" t="s">
        <v>53</v>
      </c>
      <c r="P78" s="74"/>
      <c r="Q78" s="77"/>
      <c r="R78" s="77"/>
      <c r="S78" s="77" t="s">
        <v>33</v>
      </c>
      <c r="T78" s="78">
        <v>550</v>
      </c>
      <c r="U78" s="74"/>
    </row>
    <row r="79" spans="1:21" ht="13" thickBot="1">
      <c r="A79" s="93"/>
      <c r="B79" s="99"/>
      <c r="C79" s="179">
        <v>25</v>
      </c>
      <c r="D79" s="179"/>
      <c r="E79" s="179" t="s">
        <v>99</v>
      </c>
      <c r="F79" s="180">
        <v>25</v>
      </c>
      <c r="G79" s="180"/>
      <c r="H79" s="180">
        <v>1495</v>
      </c>
      <c r="I79" s="96"/>
      <c r="J79" s="98"/>
      <c r="K79" s="74"/>
      <c r="L79" s="79"/>
      <c r="M79" s="79"/>
      <c r="N79" s="79"/>
      <c r="O79" s="79"/>
      <c r="P79" s="79"/>
      <c r="Q79" s="79"/>
      <c r="R79" s="79"/>
      <c r="S79" s="79"/>
      <c r="T79" s="79"/>
      <c r="U79" s="79"/>
    </row>
    <row r="80" spans="1:21" ht="13" thickTop="1">
      <c r="A80" s="100"/>
      <c r="B80" s="101"/>
      <c r="C80" s="181">
        <v>29</v>
      </c>
      <c r="D80" s="181"/>
      <c r="E80" s="181" t="s">
        <v>99</v>
      </c>
      <c r="F80" s="182">
        <v>30</v>
      </c>
      <c r="G80" s="182"/>
      <c r="H80" s="182">
        <v>1525</v>
      </c>
      <c r="I80" s="103"/>
      <c r="J80" s="104"/>
      <c r="K80" s="74"/>
      <c r="L80" s="80"/>
      <c r="M80" s="81"/>
      <c r="N80" s="73"/>
      <c r="O80" s="82"/>
      <c r="P80" s="82" t="s">
        <v>3</v>
      </c>
      <c r="Q80" s="82"/>
      <c r="R80" s="82"/>
      <c r="S80" s="83" t="s">
        <v>35</v>
      </c>
      <c r="T80" s="84"/>
      <c r="U80" s="85"/>
    </row>
    <row r="81" spans="1:21" ht="13" thickBot="1">
      <c r="A81" s="93"/>
      <c r="B81" s="99"/>
      <c r="C81" s="95">
        <v>31</v>
      </c>
      <c r="D81" s="95"/>
      <c r="E81" s="95" t="s">
        <v>143</v>
      </c>
      <c r="F81" s="96"/>
      <c r="G81" s="96">
        <v>900</v>
      </c>
      <c r="H81" s="96">
        <f>H80-G81</f>
        <v>625</v>
      </c>
      <c r="I81" s="96"/>
      <c r="J81" s="98"/>
      <c r="K81" s="74"/>
      <c r="L81" s="89"/>
      <c r="M81" s="105" t="s">
        <v>5</v>
      </c>
      <c r="N81" s="106"/>
      <c r="O81" s="107" t="s">
        <v>36</v>
      </c>
      <c r="P81" s="107" t="s">
        <v>8</v>
      </c>
      <c r="Q81" s="107" t="s">
        <v>9</v>
      </c>
      <c r="R81" s="107" t="s">
        <v>10</v>
      </c>
      <c r="S81" s="107" t="s">
        <v>9</v>
      </c>
      <c r="T81" s="107" t="s">
        <v>10</v>
      </c>
      <c r="U81" s="88"/>
    </row>
    <row r="82" spans="1:21" ht="13" thickTop="1">
      <c r="A82" s="93"/>
      <c r="B82" s="99"/>
      <c r="C82" s="95"/>
      <c r="D82" s="95"/>
      <c r="E82" s="95"/>
      <c r="F82" s="96"/>
      <c r="G82" s="96"/>
      <c r="H82" s="96"/>
      <c r="I82" s="96"/>
      <c r="J82" s="98"/>
      <c r="K82" s="74"/>
      <c r="L82" s="80"/>
      <c r="M82" s="108" t="s">
        <v>62</v>
      </c>
      <c r="N82" s="95">
        <v>13</v>
      </c>
      <c r="O82" s="95"/>
      <c r="P82" s="179" t="s">
        <v>82</v>
      </c>
      <c r="Q82" s="180">
        <v>250</v>
      </c>
      <c r="R82" s="180"/>
      <c r="S82" s="180">
        <v>250</v>
      </c>
      <c r="T82" s="112"/>
      <c r="U82" s="85"/>
    </row>
    <row r="83" spans="1:21" ht="12">
      <c r="A83" s="73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93"/>
      <c r="M83" s="99"/>
      <c r="N83" s="95">
        <v>20</v>
      </c>
      <c r="O83" s="95"/>
      <c r="P83" s="179" t="s">
        <v>99</v>
      </c>
      <c r="Q83" s="180">
        <v>160</v>
      </c>
      <c r="R83" s="180"/>
      <c r="S83" s="180">
        <f>S82+Q83</f>
        <v>410</v>
      </c>
      <c r="T83" s="96"/>
      <c r="U83" s="98"/>
    </row>
    <row r="84" spans="1:21" ht="12">
      <c r="L84" s="93"/>
      <c r="M84" s="99"/>
      <c r="N84" s="95">
        <v>29</v>
      </c>
      <c r="O84" s="95"/>
      <c r="P84" s="179" t="s">
        <v>99</v>
      </c>
      <c r="Q84" s="180">
        <v>45</v>
      </c>
      <c r="R84" s="180"/>
      <c r="S84" s="180">
        <f>S83+Q84</f>
        <v>455</v>
      </c>
      <c r="T84" s="96"/>
      <c r="U84" s="98"/>
    </row>
    <row r="85" spans="1:21" ht="12">
      <c r="A85" s="73"/>
      <c r="B85" s="77"/>
      <c r="C85" s="77" t="s">
        <v>31</v>
      </c>
      <c r="D85" s="78" t="s">
        <v>46</v>
      </c>
      <c r="E85" s="74"/>
      <c r="F85" s="74"/>
      <c r="G85" s="77"/>
      <c r="H85" s="77" t="s">
        <v>33</v>
      </c>
      <c r="I85" s="78">
        <v>160</v>
      </c>
      <c r="J85" s="74"/>
      <c r="L85" s="93"/>
      <c r="M85" s="99"/>
      <c r="N85" s="30">
        <v>31</v>
      </c>
      <c r="O85" s="30"/>
      <c r="P85" s="30" t="s">
        <v>143</v>
      </c>
      <c r="Q85" s="30"/>
      <c r="R85" s="136">
        <v>455</v>
      </c>
      <c r="S85" s="29" t="s">
        <v>144</v>
      </c>
      <c r="T85" s="96" t="s">
        <v>144</v>
      </c>
      <c r="U85" s="98"/>
    </row>
    <row r="86" spans="1:21" ht="13" thickBot="1">
      <c r="A86" s="79"/>
      <c r="B86" s="79"/>
      <c r="C86" s="79"/>
      <c r="D86" s="79"/>
      <c r="E86" s="79"/>
      <c r="F86" s="79"/>
      <c r="G86" s="79"/>
      <c r="H86" s="79"/>
      <c r="I86" s="79"/>
      <c r="J86" s="79"/>
      <c r="L86" s="100"/>
      <c r="M86" s="101"/>
      <c r="N86" s="102"/>
      <c r="O86" s="102"/>
      <c r="P86" s="102"/>
      <c r="Q86" s="103"/>
      <c r="R86" s="103"/>
      <c r="S86" s="103"/>
      <c r="T86" s="103"/>
      <c r="U86" s="104"/>
    </row>
    <row r="87" spans="1:21" ht="13" thickTop="1">
      <c r="A87" s="80"/>
      <c r="B87" s="81"/>
      <c r="C87" s="73"/>
      <c r="D87" s="82"/>
      <c r="E87" s="82" t="s">
        <v>3</v>
      </c>
      <c r="F87" s="82"/>
      <c r="G87" s="82"/>
      <c r="H87" s="83" t="s">
        <v>35</v>
      </c>
      <c r="I87" s="84"/>
      <c r="J87" s="85"/>
      <c r="L87" s="93"/>
      <c r="M87" s="99"/>
      <c r="N87" s="95"/>
      <c r="O87" s="95"/>
      <c r="P87" s="95"/>
      <c r="Q87" s="96"/>
      <c r="R87" s="96"/>
      <c r="S87" s="96"/>
      <c r="T87" s="96"/>
      <c r="U87" s="98"/>
    </row>
    <row r="88" spans="1:21" ht="13" thickBot="1">
      <c r="A88" s="89"/>
      <c r="B88" s="105" t="s">
        <v>5</v>
      </c>
      <c r="C88" s="106"/>
      <c r="D88" s="107" t="s">
        <v>36</v>
      </c>
      <c r="E88" s="107" t="s">
        <v>8</v>
      </c>
      <c r="F88" s="107" t="s">
        <v>9</v>
      </c>
      <c r="G88" s="107" t="s">
        <v>10</v>
      </c>
      <c r="H88" s="107" t="s">
        <v>9</v>
      </c>
      <c r="I88" s="107" t="s">
        <v>10</v>
      </c>
      <c r="J88" s="88"/>
      <c r="L88" s="93"/>
      <c r="M88" s="99"/>
      <c r="N88" s="95"/>
      <c r="O88" s="95"/>
      <c r="P88" s="95"/>
      <c r="Q88" s="96"/>
      <c r="R88" s="96"/>
      <c r="S88" s="96"/>
      <c r="T88" s="96"/>
      <c r="U88" s="98"/>
    </row>
    <row r="89" spans="1:21" ht="12" thickTop="1">
      <c r="A89" s="80"/>
      <c r="B89" s="108" t="s">
        <v>62</v>
      </c>
      <c r="C89" s="109">
        <v>4</v>
      </c>
      <c r="D89" s="110"/>
      <c r="E89" s="110" t="s">
        <v>82</v>
      </c>
      <c r="F89" s="111">
        <v>1200</v>
      </c>
      <c r="G89" s="111"/>
      <c r="H89" s="111">
        <v>1200</v>
      </c>
      <c r="I89" s="112"/>
      <c r="J89" s="85"/>
      <c r="L89" s="36"/>
    </row>
    <row r="90" spans="1:21" ht="12">
      <c r="A90" s="93"/>
      <c r="B90" s="99"/>
      <c r="C90" s="95">
        <v>31</v>
      </c>
      <c r="D90" s="95"/>
      <c r="E90" s="95" t="s">
        <v>143</v>
      </c>
      <c r="F90" s="96"/>
      <c r="G90" s="96">
        <v>100</v>
      </c>
      <c r="H90" s="96">
        <f>H89-G90</f>
        <v>1100</v>
      </c>
      <c r="I90" s="96"/>
      <c r="J90" s="98"/>
    </row>
    <row r="91" spans="1:21" ht="12">
      <c r="A91" s="93"/>
      <c r="B91" s="99"/>
      <c r="C91" s="95"/>
      <c r="D91" s="95"/>
      <c r="E91" s="95"/>
      <c r="F91" s="96"/>
      <c r="G91" s="96"/>
      <c r="H91" s="96"/>
      <c r="I91" s="96"/>
      <c r="J91" s="98"/>
      <c r="M91" s="118"/>
      <c r="N91" s="118" t="s">
        <v>31</v>
      </c>
      <c r="O91" s="119" t="s">
        <v>54</v>
      </c>
      <c r="R91" s="118"/>
      <c r="S91" s="118" t="s">
        <v>33</v>
      </c>
      <c r="T91" s="119">
        <v>560</v>
      </c>
    </row>
    <row r="92" spans="1:21" ht="13" thickBot="1">
      <c r="A92" s="93"/>
      <c r="B92" s="99"/>
      <c r="C92" s="95"/>
      <c r="D92" s="95"/>
      <c r="E92" s="95"/>
      <c r="F92" s="96"/>
      <c r="G92" s="96"/>
      <c r="H92" s="96"/>
      <c r="I92" s="96"/>
      <c r="J92" s="98"/>
      <c r="L92" s="120"/>
      <c r="M92" s="121"/>
      <c r="N92" s="121"/>
      <c r="O92" s="120"/>
      <c r="P92" s="120"/>
      <c r="Q92" s="120"/>
      <c r="R92" s="121"/>
      <c r="S92" s="121"/>
      <c r="T92" s="120"/>
      <c r="U92" s="120"/>
    </row>
    <row r="93" spans="1:21" ht="12" thickTop="1">
      <c r="A93" s="73"/>
      <c r="B93" s="74"/>
      <c r="C93" s="74"/>
      <c r="D93" s="74"/>
      <c r="E93" s="74"/>
      <c r="F93" s="74"/>
      <c r="G93" s="74"/>
      <c r="H93" s="74"/>
      <c r="I93" s="74"/>
      <c r="J93" s="74"/>
      <c r="L93" s="8"/>
      <c r="O93" s="123"/>
      <c r="P93" s="124" t="s">
        <v>3</v>
      </c>
      <c r="Q93" s="124"/>
      <c r="R93" s="124"/>
      <c r="S93" s="125" t="s">
        <v>35</v>
      </c>
      <c r="T93" s="126"/>
      <c r="U93" s="122"/>
    </row>
    <row r="94" spans="1:21" ht="12" thickBot="1">
      <c r="A94" s="73"/>
      <c r="B94" s="74"/>
      <c r="C94" s="74"/>
      <c r="D94" s="74"/>
      <c r="E94" s="74"/>
      <c r="F94" s="74"/>
      <c r="G94" s="74"/>
      <c r="H94" s="74"/>
      <c r="I94" s="74"/>
      <c r="J94" s="74"/>
      <c r="L94" s="15"/>
      <c r="M94" s="127" t="s">
        <v>5</v>
      </c>
      <c r="N94" s="128"/>
      <c r="O94" s="129" t="s">
        <v>36</v>
      </c>
      <c r="P94" s="130" t="s">
        <v>8</v>
      </c>
      <c r="Q94" s="130" t="s">
        <v>9</v>
      </c>
      <c r="R94" s="130" t="s">
        <v>10</v>
      </c>
      <c r="S94" s="130" t="s">
        <v>9</v>
      </c>
      <c r="T94" s="130" t="s">
        <v>10</v>
      </c>
      <c r="U94" s="20"/>
    </row>
    <row r="95" spans="1:21" ht="13" thickTop="1">
      <c r="A95" s="73"/>
      <c r="B95" s="77"/>
      <c r="C95" s="77" t="s">
        <v>31</v>
      </c>
      <c r="D95" s="78" t="s">
        <v>47</v>
      </c>
      <c r="E95" s="74"/>
      <c r="F95" s="74"/>
      <c r="G95" s="77"/>
      <c r="H95" s="77" t="s">
        <v>33</v>
      </c>
      <c r="I95" s="78">
        <v>210</v>
      </c>
      <c r="J95" s="74"/>
      <c r="L95" s="8"/>
      <c r="M95" s="131" t="s">
        <v>62</v>
      </c>
      <c r="N95" s="132">
        <v>31</v>
      </c>
      <c r="O95" s="11"/>
      <c r="P95" s="133" t="s">
        <v>143</v>
      </c>
      <c r="Q95" s="134">
        <v>900</v>
      </c>
      <c r="R95" s="134"/>
      <c r="S95" s="134">
        <v>900</v>
      </c>
      <c r="T95" s="134"/>
      <c r="U95" s="9"/>
    </row>
    <row r="96" spans="1:21" ht="13" thickBot="1">
      <c r="A96" s="79"/>
      <c r="B96" s="79"/>
      <c r="C96" s="79"/>
      <c r="D96" s="79"/>
      <c r="E96" s="79"/>
      <c r="F96" s="79"/>
      <c r="G96" s="79"/>
      <c r="H96" s="79"/>
      <c r="I96" s="79"/>
      <c r="J96" s="79"/>
      <c r="L96" s="28"/>
      <c r="M96" s="29"/>
      <c r="N96" s="29">
        <v>31</v>
      </c>
      <c r="O96" s="29"/>
      <c r="P96" s="29" t="s">
        <v>143</v>
      </c>
      <c r="Q96" s="136"/>
      <c r="R96" s="136">
        <v>900</v>
      </c>
      <c r="S96" s="136" t="s">
        <v>144</v>
      </c>
      <c r="T96" s="136" t="s">
        <v>144</v>
      </c>
      <c r="U96" s="31"/>
    </row>
    <row r="97" spans="1:21" ht="13" thickTop="1">
      <c r="A97" s="80"/>
      <c r="B97" s="81"/>
      <c r="C97" s="73"/>
      <c r="D97" s="82"/>
      <c r="E97" s="82" t="s">
        <v>3</v>
      </c>
      <c r="F97" s="82"/>
      <c r="G97" s="82"/>
      <c r="H97" s="83" t="s">
        <v>35</v>
      </c>
      <c r="I97" s="84"/>
      <c r="J97" s="85"/>
      <c r="L97" s="24"/>
      <c r="M97" s="25"/>
      <c r="N97" s="25"/>
      <c r="O97" s="25"/>
      <c r="P97" s="25"/>
      <c r="Q97" s="137"/>
      <c r="R97" s="137"/>
      <c r="S97" s="137"/>
      <c r="T97" s="137"/>
      <c r="U97" s="27"/>
    </row>
    <row r="98" spans="1:21" ht="13" thickBot="1">
      <c r="A98" s="89"/>
      <c r="B98" s="105" t="s">
        <v>5</v>
      </c>
      <c r="C98" s="106"/>
      <c r="D98" s="107" t="s">
        <v>36</v>
      </c>
      <c r="E98" s="107" t="s">
        <v>8</v>
      </c>
      <c r="F98" s="107" t="s">
        <v>9</v>
      </c>
      <c r="G98" s="107" t="s">
        <v>10</v>
      </c>
      <c r="H98" s="107" t="s">
        <v>9</v>
      </c>
      <c r="I98" s="107" t="s">
        <v>10</v>
      </c>
      <c r="J98" s="88"/>
      <c r="L98" s="24"/>
      <c r="M98" s="25"/>
      <c r="N98" s="25"/>
      <c r="O98" s="25"/>
      <c r="P98" s="25"/>
      <c r="Q98" s="137"/>
      <c r="R98" s="137"/>
      <c r="S98" s="137"/>
      <c r="T98" s="137"/>
      <c r="U98" s="27"/>
    </row>
    <row r="99" spans="1:21" ht="12" thickTop="1">
      <c r="A99" s="80"/>
      <c r="B99" s="108" t="s">
        <v>62</v>
      </c>
      <c r="C99" s="109">
        <v>7</v>
      </c>
      <c r="D99" s="110"/>
      <c r="E99" s="110" t="s">
        <v>82</v>
      </c>
      <c r="F99" s="111"/>
      <c r="G99" s="111">
        <v>900</v>
      </c>
      <c r="H99" s="111"/>
      <c r="I99" s="112">
        <v>900</v>
      </c>
      <c r="J99" s="85"/>
    </row>
    <row r="100" spans="1:21" ht="12">
      <c r="A100" s="93"/>
      <c r="B100" s="99"/>
      <c r="C100" s="95">
        <v>15</v>
      </c>
      <c r="D100" s="95"/>
      <c r="E100" s="179" t="s">
        <v>82</v>
      </c>
      <c r="F100" s="180">
        <v>500</v>
      </c>
      <c r="G100" s="180"/>
      <c r="H100" s="180"/>
      <c r="I100" s="180">
        <v>400</v>
      </c>
      <c r="J100" s="98"/>
    </row>
    <row r="101" spans="1:21" ht="12">
      <c r="A101" s="93"/>
      <c r="B101" s="99"/>
      <c r="C101" s="95"/>
      <c r="D101" s="95"/>
      <c r="E101" s="95"/>
      <c r="F101" s="96"/>
      <c r="G101" s="96"/>
      <c r="H101" s="96"/>
      <c r="I101" s="96"/>
      <c r="J101" s="98"/>
      <c r="M101" s="118"/>
      <c r="N101" s="118" t="s">
        <v>31</v>
      </c>
      <c r="O101" s="119" t="s">
        <v>40</v>
      </c>
      <c r="R101" s="118"/>
      <c r="S101" s="118" t="s">
        <v>33</v>
      </c>
      <c r="T101" s="119">
        <v>570</v>
      </c>
    </row>
    <row r="102" spans="1:21" ht="13" thickBot="1">
      <c r="A102" s="93"/>
      <c r="B102" s="99"/>
      <c r="C102" s="95"/>
      <c r="D102" s="95"/>
      <c r="E102" s="95"/>
      <c r="F102" s="96"/>
      <c r="G102" s="96"/>
      <c r="H102" s="96"/>
      <c r="I102" s="96"/>
      <c r="J102" s="98"/>
      <c r="L102" s="120"/>
      <c r="M102" s="121"/>
      <c r="N102" s="121"/>
      <c r="O102" s="120"/>
      <c r="P102" s="120"/>
      <c r="Q102" s="120"/>
      <c r="R102" s="121"/>
      <c r="S102" s="121"/>
      <c r="T102" s="120"/>
      <c r="U102" s="120"/>
    </row>
    <row r="103" spans="1:21" ht="12" thickTop="1">
      <c r="L103" s="8"/>
      <c r="O103" s="123"/>
      <c r="P103" s="124" t="s">
        <v>3</v>
      </c>
      <c r="Q103" s="124"/>
      <c r="R103" s="124"/>
      <c r="S103" s="125" t="s">
        <v>35</v>
      </c>
      <c r="T103" s="126"/>
      <c r="U103" s="122"/>
    </row>
    <row r="104" spans="1:21" ht="12" thickBot="1">
      <c r="L104" s="15"/>
      <c r="M104" s="127" t="s">
        <v>5</v>
      </c>
      <c r="N104" s="128"/>
      <c r="O104" s="129" t="s">
        <v>36</v>
      </c>
      <c r="P104" s="130" t="s">
        <v>8</v>
      </c>
      <c r="Q104" s="130" t="s">
        <v>9</v>
      </c>
      <c r="R104" s="130" t="s">
        <v>10</v>
      </c>
      <c r="S104" s="130" t="s">
        <v>9</v>
      </c>
      <c r="T104" s="130" t="s">
        <v>10</v>
      </c>
      <c r="U104" s="20"/>
    </row>
    <row r="105" spans="1:21" ht="13" thickTop="1">
      <c r="A105" s="14"/>
      <c r="B105" s="118"/>
      <c r="C105" s="118" t="s">
        <v>31</v>
      </c>
      <c r="D105" s="119" t="s">
        <v>48</v>
      </c>
      <c r="G105" s="118"/>
      <c r="H105" s="118" t="s">
        <v>33</v>
      </c>
      <c r="I105" s="119">
        <v>220</v>
      </c>
      <c r="L105" s="8"/>
      <c r="M105" s="131" t="s">
        <v>62</v>
      </c>
      <c r="N105" s="132">
        <v>2</v>
      </c>
      <c r="O105" s="11"/>
      <c r="P105" s="133" t="s">
        <v>82</v>
      </c>
      <c r="Q105" s="134">
        <v>105</v>
      </c>
      <c r="R105" s="134"/>
      <c r="S105" s="134">
        <v>105</v>
      </c>
      <c r="T105" s="134"/>
      <c r="U105" s="9"/>
    </row>
    <row r="106" spans="1:21" ht="13" thickBot="1">
      <c r="A106" s="120"/>
      <c r="B106" s="121"/>
      <c r="C106" s="121"/>
      <c r="D106" s="120"/>
      <c r="E106" s="120"/>
      <c r="F106" s="120"/>
      <c r="G106" s="121"/>
      <c r="H106" s="121"/>
      <c r="I106" s="120"/>
      <c r="J106" s="120"/>
      <c r="L106" s="28"/>
      <c r="M106" s="29"/>
      <c r="N106" s="185">
        <v>21</v>
      </c>
      <c r="O106" s="185"/>
      <c r="P106" s="185" t="s">
        <v>99</v>
      </c>
      <c r="Q106" s="186">
        <v>265</v>
      </c>
      <c r="R106" s="186"/>
      <c r="S106" s="186">
        <v>370</v>
      </c>
      <c r="T106" s="136"/>
      <c r="U106" s="31"/>
    </row>
    <row r="107" spans="1:21" ht="13" thickTop="1">
      <c r="A107" s="8"/>
      <c r="D107" s="123"/>
      <c r="E107" s="124" t="s">
        <v>3</v>
      </c>
      <c r="F107" s="124"/>
      <c r="G107" s="124"/>
      <c r="H107" s="125" t="s">
        <v>35</v>
      </c>
      <c r="I107" s="126"/>
      <c r="J107" s="122"/>
      <c r="L107" s="24"/>
      <c r="M107" s="25"/>
      <c r="N107" s="190">
        <v>28</v>
      </c>
      <c r="O107" s="190"/>
      <c r="P107" s="190" t="s">
        <v>99</v>
      </c>
      <c r="Q107" s="191">
        <v>245</v>
      </c>
      <c r="R107" s="191"/>
      <c r="S107" s="191">
        <v>615</v>
      </c>
      <c r="T107" s="137"/>
      <c r="U107" s="27"/>
    </row>
    <row r="108" spans="1:21" ht="13" thickBot="1">
      <c r="A108" s="15"/>
      <c r="B108" s="127" t="s">
        <v>5</v>
      </c>
      <c r="C108" s="128"/>
      <c r="D108" s="129" t="s">
        <v>36</v>
      </c>
      <c r="E108" s="130" t="s">
        <v>8</v>
      </c>
      <c r="F108" s="130" t="s">
        <v>9</v>
      </c>
      <c r="G108" s="130" t="s">
        <v>10</v>
      </c>
      <c r="H108" s="130" t="s">
        <v>9</v>
      </c>
      <c r="I108" s="130" t="s">
        <v>10</v>
      </c>
      <c r="J108" s="20"/>
      <c r="L108" s="24"/>
      <c r="M108" s="25"/>
      <c r="N108" s="25">
        <v>31</v>
      </c>
      <c r="O108" s="25"/>
      <c r="P108" s="25" t="s">
        <v>143</v>
      </c>
      <c r="Q108" s="137"/>
      <c r="R108" s="137">
        <v>245</v>
      </c>
      <c r="S108" s="137" t="s">
        <v>144</v>
      </c>
      <c r="T108" s="137" t="s">
        <v>144</v>
      </c>
      <c r="U108" s="27"/>
    </row>
    <row r="109" spans="1:21" ht="13" thickTop="1">
      <c r="A109" s="8"/>
      <c r="B109" s="131" t="s">
        <v>62</v>
      </c>
      <c r="C109" s="132">
        <v>20</v>
      </c>
      <c r="D109" s="11"/>
      <c r="E109" s="133" t="s">
        <v>99</v>
      </c>
      <c r="F109" s="134"/>
      <c r="G109" s="134">
        <v>120</v>
      </c>
      <c r="H109" s="134"/>
      <c r="I109" s="134">
        <v>120</v>
      </c>
      <c r="J109" s="9"/>
      <c r="L109" s="24"/>
      <c r="M109" s="25"/>
      <c r="N109" s="25"/>
      <c r="O109" s="25"/>
      <c r="P109" s="25"/>
      <c r="Q109" s="137"/>
      <c r="R109" s="137"/>
      <c r="S109" s="137"/>
      <c r="T109" s="137"/>
      <c r="U109" s="27"/>
    </row>
    <row r="110" spans="1:21" ht="12">
      <c r="A110" s="28"/>
      <c r="B110" s="29"/>
      <c r="C110" s="29"/>
      <c r="D110" s="29"/>
      <c r="E110" s="29"/>
      <c r="F110" s="136"/>
      <c r="G110" s="136"/>
      <c r="H110" s="136"/>
      <c r="I110" s="136"/>
      <c r="J110" s="31"/>
      <c r="L110" s="24"/>
      <c r="M110" s="25"/>
      <c r="N110" s="25"/>
      <c r="O110" s="25"/>
      <c r="P110" s="25"/>
      <c r="Q110" s="137"/>
      <c r="R110" s="137"/>
      <c r="S110" s="137"/>
      <c r="T110" s="137"/>
      <c r="U110" s="27"/>
    </row>
    <row r="111" spans="1:21" ht="12">
      <c r="A111" s="24"/>
      <c r="B111" s="25"/>
      <c r="C111" s="25"/>
      <c r="D111" s="25"/>
      <c r="E111" s="25"/>
      <c r="F111" s="137"/>
      <c r="G111" s="137"/>
      <c r="H111" s="137"/>
      <c r="I111" s="137"/>
      <c r="J111" s="27"/>
    </row>
    <row r="112" spans="1:21" ht="12">
      <c r="A112" s="24"/>
      <c r="B112" s="25"/>
      <c r="C112" s="25"/>
      <c r="D112" s="25"/>
      <c r="E112" s="25"/>
      <c r="F112" s="137"/>
      <c r="G112" s="137"/>
      <c r="H112" s="137"/>
      <c r="I112" s="137"/>
      <c r="J112" s="27"/>
    </row>
    <row r="115" spans="1:10" ht="12">
      <c r="A115" s="14"/>
      <c r="B115" s="118"/>
      <c r="C115" s="118" t="s">
        <v>31</v>
      </c>
      <c r="D115" s="119" t="s">
        <v>49</v>
      </c>
      <c r="G115" s="118"/>
      <c r="H115" s="118" t="s">
        <v>33</v>
      </c>
      <c r="I115" s="119">
        <v>310</v>
      </c>
    </row>
    <row r="116" spans="1:10" ht="11" thickBot="1">
      <c r="A116" s="120"/>
      <c r="B116" s="121"/>
      <c r="C116" s="121"/>
      <c r="D116" s="120"/>
      <c r="E116" s="120"/>
      <c r="F116" s="120"/>
      <c r="G116" s="121"/>
      <c r="H116" s="121"/>
      <c r="I116" s="120"/>
      <c r="J116" s="120"/>
    </row>
    <row r="117" spans="1:10" ht="12" thickTop="1">
      <c r="A117" s="8"/>
      <c r="D117" s="123"/>
      <c r="E117" s="124" t="s">
        <v>3</v>
      </c>
      <c r="F117" s="124"/>
      <c r="G117" s="124"/>
      <c r="H117" s="125" t="s">
        <v>35</v>
      </c>
      <c r="I117" s="126"/>
      <c r="J117" s="122"/>
    </row>
    <row r="118" spans="1:10" ht="12" thickBot="1">
      <c r="A118" s="15"/>
      <c r="B118" s="127" t="s">
        <v>5</v>
      </c>
      <c r="C118" s="128"/>
      <c r="D118" s="129" t="s">
        <v>36</v>
      </c>
      <c r="E118" s="130" t="s">
        <v>8</v>
      </c>
      <c r="F118" s="130" t="s">
        <v>9</v>
      </c>
      <c r="G118" s="130" t="s">
        <v>10</v>
      </c>
      <c r="H118" s="130" t="s">
        <v>9</v>
      </c>
      <c r="I118" s="130" t="s">
        <v>10</v>
      </c>
      <c r="J118" s="20"/>
    </row>
    <row r="119" spans="1:10" ht="12" thickTop="1">
      <c r="A119" s="8"/>
      <c r="B119" s="131" t="s">
        <v>62</v>
      </c>
      <c r="C119" s="132">
        <v>1</v>
      </c>
      <c r="D119" s="11"/>
      <c r="E119" s="133" t="s">
        <v>82</v>
      </c>
      <c r="F119" s="134"/>
      <c r="G119" s="134">
        <v>15000</v>
      </c>
      <c r="H119" s="134"/>
      <c r="I119" s="134">
        <v>15000</v>
      </c>
      <c r="J119" s="9"/>
    </row>
    <row r="120" spans="1:10" ht="12">
      <c r="A120" s="28"/>
      <c r="B120" s="29"/>
      <c r="C120" s="29">
        <v>31</v>
      </c>
      <c r="D120" s="29"/>
      <c r="E120" s="29" t="s">
        <v>143</v>
      </c>
      <c r="F120" s="136"/>
      <c r="G120" s="136">
        <v>1613</v>
      </c>
      <c r="H120" s="136"/>
      <c r="I120" s="136">
        <f>I119+G120</f>
        <v>16613</v>
      </c>
      <c r="J120" s="31"/>
    </row>
    <row r="121" spans="1:10" ht="12">
      <c r="A121" s="24"/>
      <c r="B121" s="25"/>
      <c r="C121" s="25">
        <v>31</v>
      </c>
      <c r="D121" s="25"/>
      <c r="E121" s="25" t="s">
        <v>143</v>
      </c>
      <c r="F121" s="137">
        <v>1200</v>
      </c>
      <c r="G121" s="137"/>
      <c r="H121" s="137"/>
      <c r="I121" s="137">
        <f>I120-F121</f>
        <v>15413</v>
      </c>
      <c r="J121" s="27"/>
    </row>
    <row r="122" spans="1:10" ht="12">
      <c r="A122" s="24"/>
      <c r="B122" s="25"/>
      <c r="C122" s="25"/>
      <c r="D122" s="25"/>
      <c r="E122" s="25"/>
      <c r="F122" s="137"/>
      <c r="G122" s="137"/>
      <c r="H122" s="137"/>
      <c r="I122" s="137"/>
      <c r="J122" s="27"/>
    </row>
    <row r="125" spans="1:10" ht="12">
      <c r="A125" s="14"/>
      <c r="B125" s="118"/>
      <c r="C125" s="118" t="s">
        <v>31</v>
      </c>
      <c r="D125" s="119" t="s">
        <v>50</v>
      </c>
      <c r="G125" s="118"/>
      <c r="H125" s="118" t="s">
        <v>33</v>
      </c>
      <c r="I125" s="119">
        <v>320</v>
      </c>
    </row>
    <row r="126" spans="1:10" ht="11" thickBot="1">
      <c r="A126" s="120"/>
      <c r="B126" s="121"/>
      <c r="C126" s="121"/>
      <c r="D126" s="120"/>
      <c r="E126" s="120"/>
      <c r="F126" s="120"/>
      <c r="G126" s="121"/>
      <c r="H126" s="121"/>
      <c r="I126" s="120"/>
      <c r="J126" s="120"/>
    </row>
    <row r="127" spans="1:10" ht="12" thickTop="1">
      <c r="A127" s="8"/>
      <c r="D127" s="123"/>
      <c r="E127" s="124" t="s">
        <v>3</v>
      </c>
      <c r="F127" s="124"/>
      <c r="G127" s="124"/>
      <c r="H127" s="125" t="s">
        <v>35</v>
      </c>
      <c r="I127" s="126"/>
      <c r="J127" s="122"/>
    </row>
    <row r="128" spans="1:10" ht="12" thickBot="1">
      <c r="A128" s="15"/>
      <c r="B128" s="127" t="s">
        <v>5</v>
      </c>
      <c r="C128" s="128"/>
      <c r="D128" s="129" t="s">
        <v>36</v>
      </c>
      <c r="E128" s="130" t="s">
        <v>8</v>
      </c>
      <c r="F128" s="130" t="s">
        <v>9</v>
      </c>
      <c r="G128" s="130" t="s">
        <v>10</v>
      </c>
      <c r="H128" s="130" t="s">
        <v>9</v>
      </c>
      <c r="I128" s="130" t="s">
        <v>10</v>
      </c>
      <c r="J128" s="20"/>
    </row>
    <row r="129" spans="1:10" ht="12" thickTop="1">
      <c r="A129" s="8"/>
      <c r="B129" s="131" t="s">
        <v>62</v>
      </c>
      <c r="C129" s="132">
        <v>15</v>
      </c>
      <c r="D129" s="11"/>
      <c r="E129" s="133" t="s">
        <v>82</v>
      </c>
      <c r="F129" s="134">
        <v>200</v>
      </c>
      <c r="G129" s="134"/>
      <c r="H129" s="134">
        <v>200</v>
      </c>
      <c r="I129" s="134"/>
      <c r="J129" s="9"/>
    </row>
    <row r="130" spans="1:10" ht="12">
      <c r="A130" s="28"/>
      <c r="B130" s="29"/>
      <c r="C130" s="29">
        <v>31</v>
      </c>
      <c r="D130" s="29"/>
      <c r="E130" s="185" t="s">
        <v>99</v>
      </c>
      <c r="F130" s="186">
        <v>1000</v>
      </c>
      <c r="G130" s="186"/>
      <c r="H130" s="186">
        <v>1200</v>
      </c>
      <c r="I130" s="186"/>
      <c r="J130" s="31"/>
    </row>
    <row r="131" spans="1:10" ht="12">
      <c r="A131" s="24"/>
      <c r="B131" s="25"/>
      <c r="C131" s="25">
        <v>31</v>
      </c>
      <c r="D131" s="25"/>
      <c r="E131" s="25" t="s">
        <v>143</v>
      </c>
      <c r="F131" s="137"/>
      <c r="G131" s="137">
        <v>1200</v>
      </c>
      <c r="H131" s="137" t="s">
        <v>144</v>
      </c>
      <c r="I131" s="137" t="s">
        <v>144</v>
      </c>
      <c r="J131" s="27"/>
    </row>
    <row r="132" spans="1:10" ht="12">
      <c r="A132" s="24"/>
      <c r="B132" s="25"/>
      <c r="C132" s="25"/>
      <c r="D132" s="25"/>
      <c r="E132" s="25"/>
      <c r="F132" s="137"/>
      <c r="G132" s="137"/>
      <c r="H132" s="137"/>
      <c r="I132" s="137"/>
      <c r="J132" s="27"/>
    </row>
    <row r="135" spans="1:10" ht="12">
      <c r="A135" s="14"/>
      <c r="B135" s="118"/>
      <c r="C135" s="118" t="s">
        <v>31</v>
      </c>
      <c r="D135" s="119" t="s">
        <v>51</v>
      </c>
      <c r="G135" s="118"/>
      <c r="H135" s="118" t="s">
        <v>33</v>
      </c>
      <c r="I135" s="119">
        <v>330</v>
      </c>
    </row>
    <row r="136" spans="1:10" ht="11" thickBot="1">
      <c r="A136" s="120"/>
      <c r="B136" s="121"/>
      <c r="C136" s="121"/>
      <c r="D136" s="120"/>
      <c r="E136" s="120"/>
      <c r="F136" s="120"/>
      <c r="G136" s="121"/>
      <c r="H136" s="121"/>
      <c r="I136" s="120"/>
      <c r="J136" s="120"/>
    </row>
    <row r="137" spans="1:10" ht="12" thickTop="1">
      <c r="A137" s="8"/>
      <c r="D137" s="123"/>
      <c r="E137" s="124" t="s">
        <v>3</v>
      </c>
      <c r="F137" s="124"/>
      <c r="G137" s="124"/>
      <c r="H137" s="125" t="s">
        <v>35</v>
      </c>
      <c r="I137" s="126"/>
      <c r="J137" s="122"/>
    </row>
    <row r="138" spans="1:10" ht="12" thickBot="1">
      <c r="A138" s="15"/>
      <c r="B138" s="127" t="s">
        <v>5</v>
      </c>
      <c r="C138" s="128"/>
      <c r="D138" s="129" t="s">
        <v>36</v>
      </c>
      <c r="E138" s="130" t="s">
        <v>8</v>
      </c>
      <c r="F138" s="130" t="s">
        <v>9</v>
      </c>
      <c r="G138" s="130" t="s">
        <v>10</v>
      </c>
      <c r="H138" s="130" t="s">
        <v>9</v>
      </c>
      <c r="I138" s="130" t="s">
        <v>10</v>
      </c>
      <c r="J138" s="20"/>
    </row>
    <row r="139" spans="1:10" ht="12" thickTop="1">
      <c r="A139" s="8"/>
      <c r="B139" s="131" t="s">
        <v>62</v>
      </c>
      <c r="C139" s="132">
        <v>31</v>
      </c>
      <c r="D139" s="11"/>
      <c r="E139" s="133" t="s">
        <v>143</v>
      </c>
      <c r="F139" s="134"/>
      <c r="G139" s="134">
        <v>6090</v>
      </c>
      <c r="H139" s="134"/>
      <c r="I139" s="134">
        <v>6090</v>
      </c>
      <c r="J139" s="9"/>
    </row>
    <row r="140" spans="1:10" ht="12">
      <c r="A140" s="28"/>
      <c r="B140" s="29"/>
      <c r="C140" s="29">
        <v>31</v>
      </c>
      <c r="D140" s="29"/>
      <c r="E140" s="29" t="s">
        <v>143</v>
      </c>
      <c r="F140" s="136">
        <v>4477</v>
      </c>
      <c r="G140" s="136"/>
      <c r="H140" s="136"/>
      <c r="I140" s="136">
        <f>I139-F140</f>
        <v>1613</v>
      </c>
      <c r="J140" s="31"/>
    </row>
    <row r="141" spans="1:10" ht="12">
      <c r="A141" s="24"/>
      <c r="B141" s="25"/>
      <c r="C141" s="25">
        <v>31</v>
      </c>
      <c r="D141" s="25"/>
      <c r="E141" s="25" t="s">
        <v>143</v>
      </c>
      <c r="F141" s="137">
        <v>1613</v>
      </c>
      <c r="G141" s="137"/>
      <c r="H141" s="137" t="s">
        <v>144</v>
      </c>
      <c r="I141" s="137" t="s">
        <v>144</v>
      </c>
      <c r="J141" s="27"/>
    </row>
    <row r="142" spans="1:10" ht="12">
      <c r="A142" s="24"/>
      <c r="B142" s="25"/>
      <c r="C142" s="25"/>
      <c r="D142" s="25"/>
      <c r="E142" s="25"/>
      <c r="F142" s="137"/>
      <c r="G142" s="137"/>
      <c r="H142" s="137"/>
      <c r="I142" s="137"/>
      <c r="J142" s="27"/>
    </row>
  </sheetData>
  <customSheetViews>
    <customSheetView guid="{75DDE303-4ED2-CC48-A7EE-717505790611}" scale="110" topLeftCell="A128">
      <selection activeCell="S107" sqref="S107"/>
      <pageSetup orientation="portrait" horizontalDpi="4294967292" verticalDpi="4294967292"/>
    </customSheetView>
    <customSheetView guid="{83E2D429-3A18-824A-8291-7CF4E9036E6B}" scale="110" topLeftCell="A84">
      <selection activeCell="G26" sqref="G26"/>
      <pageSetup orientation="portrait" horizontalDpi="4294967292" verticalDpi="4294967292"/>
    </customSheetView>
    <customSheetView guid="{0E8C9E33-841E-584F-8BDD-4CD933209546}" scale="110">
      <selection activeCell="S107" sqref="S107"/>
      <pageSetup orientation="portrait" horizontalDpi="4294967292" verticalDpi="4294967292"/>
    </customSheetView>
  </customSheetView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D6" zoomScale="125" zoomScaleNormal="125" zoomScalePageLayoutView="125" workbookViewId="0">
      <selection activeCell="M12" sqref="M12:O12"/>
    </sheetView>
  </sheetViews>
  <sheetFormatPr baseColWidth="10" defaultColWidth="8.83203125" defaultRowHeight="15" x14ac:dyDescent="0"/>
  <cols>
    <col min="1" max="1" width="3.5" customWidth="1"/>
    <col min="2" max="2" width="2.1640625" customWidth="1"/>
    <col min="3" max="3" width="7" customWidth="1"/>
    <col min="4" max="4" width="9" customWidth="1"/>
    <col min="6" max="6" width="2.33203125" customWidth="1"/>
    <col min="7" max="7" width="9.5" customWidth="1"/>
    <col min="8" max="8" width="2.6640625" customWidth="1"/>
    <col min="9" max="9" width="4.5" customWidth="1"/>
    <col min="10" max="10" width="3.5" customWidth="1"/>
    <col min="11" max="11" width="14" customWidth="1"/>
    <col min="12" max="12" width="5.6640625" customWidth="1"/>
    <col min="13" max="13" width="7.6640625" customWidth="1"/>
    <col min="14" max="14" width="13.5" customWidth="1"/>
    <col min="15" max="15" width="7.6640625" customWidth="1"/>
    <col min="16" max="16" width="11.5" customWidth="1"/>
    <col min="17" max="17" width="3.1640625" customWidth="1"/>
    <col min="18" max="18" width="14" customWidth="1"/>
    <col min="19" max="19" width="3.5" customWidth="1"/>
  </cols>
  <sheetData>
    <row r="1" spans="1:19" ht="18">
      <c r="C1" s="39" t="s">
        <v>11</v>
      </c>
    </row>
    <row r="2" spans="1:19">
      <c r="C2" t="s">
        <v>12</v>
      </c>
    </row>
    <row r="3" spans="1:19" ht="16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>
      <c r="A4" s="41"/>
      <c r="S4" s="42"/>
    </row>
    <row r="5" spans="1:19" ht="18">
      <c r="A5" s="41"/>
      <c r="C5" s="43" t="s">
        <v>13</v>
      </c>
      <c r="M5" s="231">
        <v>41423</v>
      </c>
      <c r="N5" s="231"/>
      <c r="O5" s="231"/>
      <c r="P5" s="231"/>
      <c r="S5" s="41"/>
    </row>
    <row r="6" spans="1:19">
      <c r="A6" s="41"/>
      <c r="M6" s="232" t="s">
        <v>14</v>
      </c>
      <c r="N6" s="232"/>
      <c r="O6" s="232"/>
      <c r="P6" s="232"/>
      <c r="S6" s="41"/>
    </row>
    <row r="7" spans="1:19">
      <c r="A7" s="41"/>
      <c r="S7" s="41"/>
    </row>
    <row r="8" spans="1:19">
      <c r="A8" s="41"/>
      <c r="C8" t="s">
        <v>15</v>
      </c>
      <c r="F8" s="44"/>
      <c r="G8" s="44">
        <v>17</v>
      </c>
      <c r="K8" s="174">
        <v>13538</v>
      </c>
      <c r="M8" t="s">
        <v>16</v>
      </c>
      <c r="Q8" s="45"/>
      <c r="R8" s="66">
        <v>13180</v>
      </c>
      <c r="S8" s="41"/>
    </row>
    <row r="9" spans="1:19">
      <c r="A9" s="41"/>
      <c r="J9" s="45"/>
      <c r="K9" s="175"/>
      <c r="Q9" s="45"/>
      <c r="R9" s="177"/>
      <c r="S9" s="41"/>
    </row>
    <row r="10" spans="1:19">
      <c r="A10" s="41"/>
      <c r="C10" s="47" t="s">
        <v>17</v>
      </c>
      <c r="D10" s="48"/>
      <c r="J10" s="49"/>
      <c r="K10" s="65"/>
      <c r="M10" s="47" t="s">
        <v>18</v>
      </c>
      <c r="Q10" s="49"/>
      <c r="R10" s="69"/>
      <c r="S10" s="41"/>
    </row>
    <row r="11" spans="1:19">
      <c r="A11" s="41"/>
      <c r="C11" s="221" t="s">
        <v>19</v>
      </c>
      <c r="D11" s="222"/>
      <c r="E11" s="222"/>
      <c r="F11" s="222"/>
      <c r="G11" s="222"/>
      <c r="H11" s="50" t="s">
        <v>20</v>
      </c>
      <c r="I11" s="51"/>
      <c r="J11" s="45"/>
      <c r="K11" s="65"/>
      <c r="M11" s="227" t="s">
        <v>21</v>
      </c>
      <c r="N11" s="227"/>
      <c r="O11" s="227"/>
      <c r="P11" s="52" t="s">
        <v>20</v>
      </c>
      <c r="Q11" s="53"/>
      <c r="R11" s="69"/>
      <c r="S11" s="41"/>
    </row>
    <row r="12" spans="1:19">
      <c r="A12" s="41"/>
      <c r="C12" s="221" t="s">
        <v>93</v>
      </c>
      <c r="D12" s="222"/>
      <c r="E12" s="222"/>
      <c r="F12" s="222"/>
      <c r="G12" s="223"/>
      <c r="H12" s="224">
        <v>15</v>
      </c>
      <c r="I12" s="225"/>
      <c r="J12" s="226"/>
      <c r="K12" s="65"/>
      <c r="M12" s="233">
        <v>41422</v>
      </c>
      <c r="N12" s="233"/>
      <c r="O12" s="233"/>
      <c r="P12" s="67">
        <v>650</v>
      </c>
      <c r="Q12" s="53"/>
      <c r="R12" s="69"/>
      <c r="S12" s="41"/>
    </row>
    <row r="13" spans="1:19">
      <c r="A13" s="41"/>
      <c r="C13" s="221"/>
      <c r="D13" s="222"/>
      <c r="E13" s="222"/>
      <c r="F13" s="222"/>
      <c r="G13" s="223"/>
      <c r="H13" s="224"/>
      <c r="I13" s="225"/>
      <c r="J13" s="226"/>
      <c r="K13" s="65"/>
      <c r="M13" s="227"/>
      <c r="N13" s="227"/>
      <c r="O13" s="227"/>
      <c r="P13" s="67"/>
      <c r="Q13" s="53"/>
      <c r="R13" s="69"/>
      <c r="S13" s="41"/>
    </row>
    <row r="14" spans="1:19">
      <c r="A14" s="41"/>
      <c r="C14" s="221"/>
      <c r="D14" s="222"/>
      <c r="E14" s="222"/>
      <c r="F14" s="222"/>
      <c r="G14" s="223"/>
      <c r="H14" s="224"/>
      <c r="I14" s="225"/>
      <c r="J14" s="226"/>
      <c r="K14" s="65"/>
      <c r="P14" s="54" t="s">
        <v>22</v>
      </c>
      <c r="Q14" s="55" t="s">
        <v>23</v>
      </c>
      <c r="R14" s="68">
        <v>650</v>
      </c>
      <c r="S14" s="41"/>
    </row>
    <row r="15" spans="1:19">
      <c r="A15" s="41"/>
      <c r="C15" s="221"/>
      <c r="D15" s="222"/>
      <c r="E15" s="222"/>
      <c r="F15" s="222"/>
      <c r="G15" s="223"/>
      <c r="H15" s="228"/>
      <c r="I15" s="229"/>
      <c r="J15" s="230"/>
      <c r="K15" s="65"/>
      <c r="M15" t="s">
        <v>24</v>
      </c>
      <c r="R15" s="66">
        <v>13830</v>
      </c>
      <c r="S15" s="41"/>
    </row>
    <row r="16" spans="1:19">
      <c r="A16" s="41"/>
      <c r="C16" s="221"/>
      <c r="D16" s="222"/>
      <c r="E16" s="222"/>
      <c r="F16" s="222"/>
      <c r="G16" s="223"/>
      <c r="H16" s="224"/>
      <c r="I16" s="225"/>
      <c r="J16" s="226"/>
      <c r="K16" s="65"/>
      <c r="M16" s="47" t="s">
        <v>25</v>
      </c>
      <c r="R16" s="69"/>
      <c r="S16" s="41"/>
    </row>
    <row r="17" spans="1:19">
      <c r="A17" s="41"/>
      <c r="I17" s="57" t="s">
        <v>26</v>
      </c>
      <c r="J17" s="55" t="s">
        <v>23</v>
      </c>
      <c r="K17" s="64">
        <v>15</v>
      </c>
      <c r="M17" s="58" t="s">
        <v>27</v>
      </c>
      <c r="N17" s="59" t="s">
        <v>20</v>
      </c>
      <c r="O17" s="60" t="s">
        <v>27</v>
      </c>
      <c r="P17" s="60" t="s">
        <v>20</v>
      </c>
      <c r="R17" s="69"/>
      <c r="S17" s="41"/>
    </row>
    <row r="18" spans="1:19">
      <c r="A18" s="41"/>
      <c r="J18" s="45"/>
      <c r="K18" s="65"/>
      <c r="M18" s="56">
        <v>14</v>
      </c>
      <c r="N18" s="70">
        <v>25</v>
      </c>
      <c r="O18" s="49"/>
      <c r="P18" s="64"/>
      <c r="R18" s="69"/>
      <c r="S18" s="41"/>
    </row>
    <row r="19" spans="1:19">
      <c r="A19" s="41"/>
      <c r="J19" s="45"/>
      <c r="K19" s="69"/>
      <c r="M19" s="46">
        <v>15</v>
      </c>
      <c r="N19" s="71">
        <v>37</v>
      </c>
      <c r="O19" s="61"/>
      <c r="P19" s="72"/>
      <c r="R19" s="69"/>
      <c r="S19" s="41"/>
    </row>
    <row r="20" spans="1:19">
      <c r="A20" s="41"/>
      <c r="J20" s="45"/>
      <c r="K20" s="69"/>
      <c r="M20" s="46">
        <v>16</v>
      </c>
      <c r="N20" s="71">
        <v>245</v>
      </c>
      <c r="O20" s="61"/>
      <c r="P20" s="72"/>
      <c r="R20" s="69"/>
      <c r="S20" s="41"/>
    </row>
    <row r="21" spans="1:19">
      <c r="A21" s="41"/>
      <c r="J21" s="45"/>
      <c r="K21" s="65"/>
      <c r="M21" s="46"/>
      <c r="N21" s="71"/>
      <c r="O21" s="61"/>
      <c r="P21" s="72"/>
      <c r="R21" s="69"/>
      <c r="S21" s="41"/>
    </row>
    <row r="22" spans="1:19">
      <c r="A22" s="41"/>
      <c r="J22" s="45"/>
      <c r="K22" s="65"/>
      <c r="M22" s="46"/>
      <c r="N22" s="71"/>
      <c r="O22" s="61"/>
      <c r="P22" s="72"/>
      <c r="R22" s="69"/>
      <c r="S22" s="41"/>
    </row>
    <row r="23" spans="1:19">
      <c r="A23" s="41"/>
      <c r="J23" s="45"/>
      <c r="K23" s="65"/>
      <c r="M23" s="56"/>
      <c r="N23" s="70"/>
      <c r="O23" s="49"/>
      <c r="P23" s="64"/>
      <c r="R23" s="69"/>
      <c r="S23" s="41"/>
    </row>
    <row r="24" spans="1:19">
      <c r="A24" s="41"/>
      <c r="J24" s="45"/>
      <c r="K24" s="65"/>
      <c r="P24" s="54" t="s">
        <v>28</v>
      </c>
      <c r="Q24" s="62" t="s">
        <v>23</v>
      </c>
      <c r="R24" s="68">
        <v>307</v>
      </c>
      <c r="S24" s="41"/>
    </row>
    <row r="25" spans="1:19">
      <c r="A25" s="41"/>
      <c r="J25" s="45"/>
      <c r="K25" s="65"/>
      <c r="R25" s="69"/>
      <c r="S25" s="41"/>
    </row>
    <row r="26" spans="1:19">
      <c r="A26" s="41"/>
      <c r="C26" t="s">
        <v>29</v>
      </c>
      <c r="J26" s="45"/>
      <c r="K26" s="65">
        <v>13523</v>
      </c>
      <c r="M26" t="s">
        <v>30</v>
      </c>
      <c r="R26" s="69">
        <v>13523</v>
      </c>
      <c r="S26" s="41"/>
    </row>
    <row r="27" spans="1:19" ht="6.75" customHeight="1">
      <c r="A27" s="41"/>
      <c r="J27" s="45"/>
      <c r="K27" s="72"/>
      <c r="R27" s="46"/>
      <c r="S27" s="41"/>
    </row>
    <row r="28" spans="1:19" ht="15" customHeight="1" thickBot="1">
      <c r="A28" s="41"/>
      <c r="B28" s="40"/>
      <c r="C28" s="40"/>
      <c r="D28" s="40"/>
      <c r="E28" s="40"/>
      <c r="F28" s="40"/>
      <c r="G28" s="40"/>
      <c r="H28" s="40"/>
      <c r="I28" s="40"/>
      <c r="J28" s="40"/>
      <c r="K28" s="176"/>
      <c r="L28" s="40"/>
      <c r="M28" s="40"/>
      <c r="N28" s="40"/>
      <c r="O28" s="40"/>
      <c r="P28" s="40"/>
      <c r="Q28" s="40"/>
      <c r="R28" s="40"/>
      <c r="S28" s="63"/>
    </row>
  </sheetData>
  <customSheetViews>
    <customSheetView guid="{75DDE303-4ED2-CC48-A7EE-717505790611}" scale="125" topLeftCell="D6">
      <selection activeCell="M12" sqref="M12:O12"/>
    </customSheetView>
    <customSheetView guid="{83E2D429-3A18-824A-8291-7CF4E9036E6B}" scale="125" topLeftCell="A2">
      <selection activeCell="U18" sqref="U18"/>
    </customSheetView>
    <customSheetView guid="{0E8C9E33-841E-584F-8BDD-4CD933209546}" scale="125" topLeftCell="E11">
      <selection activeCell="M12" sqref="M12:O12"/>
    </customSheetView>
  </customSheetViews>
  <mergeCells count="16">
    <mergeCell ref="M5:P5"/>
    <mergeCell ref="M6:P6"/>
    <mergeCell ref="C11:G11"/>
    <mergeCell ref="M11:O11"/>
    <mergeCell ref="C12:G12"/>
    <mergeCell ref="H12:J12"/>
    <mergeCell ref="M12:O12"/>
    <mergeCell ref="C16:G16"/>
    <mergeCell ref="H16:J16"/>
    <mergeCell ref="C13:G13"/>
    <mergeCell ref="H13:J13"/>
    <mergeCell ref="M13:O13"/>
    <mergeCell ref="C14:G14"/>
    <mergeCell ref="H14:J14"/>
    <mergeCell ref="C15:G15"/>
    <mergeCell ref="H15:J1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9"/>
  <sheetViews>
    <sheetView topLeftCell="A12" zoomScale="150" zoomScaleNormal="150" zoomScalePageLayoutView="150" workbookViewId="0">
      <selection activeCell="I19" sqref="I19"/>
    </sheetView>
  </sheetViews>
  <sheetFormatPr baseColWidth="10" defaultColWidth="9.1640625" defaultRowHeight="10" x14ac:dyDescent="0"/>
  <cols>
    <col min="1" max="1" width="2.6640625" style="36" customWidth="1"/>
    <col min="2" max="2" width="40.6640625" style="14" customWidth="1"/>
    <col min="3" max="10" width="10.6640625" style="14" customWidth="1"/>
    <col min="11" max="11" width="2.6640625" style="14" customWidth="1"/>
    <col min="12" max="16384" width="9.1640625" style="14"/>
  </cols>
  <sheetData>
    <row r="2" spans="1:11" s="4" customFormat="1" ht="15">
      <c r="A2" s="2" t="s">
        <v>55</v>
      </c>
      <c r="B2" s="138"/>
      <c r="C2" s="138"/>
      <c r="D2" s="138"/>
      <c r="E2" s="1" t="s">
        <v>42</v>
      </c>
      <c r="F2" s="138"/>
      <c r="G2" s="138"/>
      <c r="H2" s="138"/>
      <c r="I2" s="138"/>
      <c r="J2" s="138"/>
      <c r="K2" s="2"/>
    </row>
    <row r="3" spans="1:11" s="4" customFormat="1" ht="15">
      <c r="A3" s="2" t="s">
        <v>55</v>
      </c>
      <c r="B3" s="139"/>
      <c r="C3" s="139"/>
      <c r="D3" s="139"/>
      <c r="E3" s="207" t="s">
        <v>114</v>
      </c>
      <c r="F3" s="139"/>
      <c r="G3" s="139"/>
      <c r="H3" s="139"/>
      <c r="I3" s="139"/>
      <c r="J3" s="139"/>
      <c r="K3" s="2"/>
    </row>
    <row r="4" spans="1:11" s="4" customFormat="1" ht="15">
      <c r="A4" s="2" t="s">
        <v>55</v>
      </c>
      <c r="B4" s="139"/>
      <c r="C4" s="139"/>
      <c r="D4" s="207" t="s">
        <v>115</v>
      </c>
      <c r="E4" s="207"/>
      <c r="F4" s="139"/>
      <c r="G4" s="139"/>
      <c r="H4" s="139"/>
      <c r="I4" s="139"/>
      <c r="J4" s="139"/>
      <c r="K4" s="2"/>
    </row>
    <row r="5" spans="1:11" s="7" customFormat="1" thickBot="1">
      <c r="A5" s="5"/>
      <c r="B5" s="5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5"/>
    </row>
    <row r="6" spans="1:11" ht="12.75" customHeight="1" thickTop="1">
      <c r="A6" s="8"/>
      <c r="B6" s="11"/>
      <c r="C6" s="140" t="s">
        <v>56</v>
      </c>
      <c r="D6" s="141"/>
      <c r="E6" s="142" t="s">
        <v>57</v>
      </c>
      <c r="F6" s="143"/>
      <c r="G6" s="144" t="s">
        <v>58</v>
      </c>
      <c r="H6" s="141"/>
      <c r="I6" s="140" t="s">
        <v>59</v>
      </c>
      <c r="J6" s="145"/>
      <c r="K6" s="9"/>
    </row>
    <row r="7" spans="1:11" ht="12.75" customHeight="1" thickBot="1">
      <c r="A7" s="15"/>
      <c r="B7" s="18" t="s">
        <v>6</v>
      </c>
      <c r="C7" s="18" t="s">
        <v>9</v>
      </c>
      <c r="D7" s="18" t="s">
        <v>10</v>
      </c>
      <c r="E7" s="18" t="s">
        <v>9</v>
      </c>
      <c r="F7" s="19" t="s">
        <v>10</v>
      </c>
      <c r="G7" s="146" t="s">
        <v>9</v>
      </c>
      <c r="H7" s="18" t="s">
        <v>10</v>
      </c>
      <c r="I7" s="147" t="s">
        <v>9</v>
      </c>
      <c r="J7" s="146" t="s">
        <v>10</v>
      </c>
      <c r="K7" s="20"/>
    </row>
    <row r="8" spans="1:11" ht="15.75" customHeight="1" thickTop="1">
      <c r="A8" s="24">
        <v>1</v>
      </c>
      <c r="B8" s="148" t="s">
        <v>32</v>
      </c>
      <c r="C8" s="192">
        <f>'[1]General Ledger'!$H$36</f>
        <v>13683</v>
      </c>
      <c r="D8" s="192"/>
      <c r="E8" s="192"/>
      <c r="F8" s="192"/>
      <c r="G8" s="192"/>
      <c r="H8" s="192"/>
      <c r="I8" s="192">
        <f>C8</f>
        <v>13683</v>
      </c>
      <c r="J8" s="193"/>
      <c r="K8" s="27">
        <v>1</v>
      </c>
    </row>
    <row r="9" spans="1:11" ht="15.75" customHeight="1">
      <c r="A9" s="28">
        <f t="shared" ref="A9:A72" si="0">A8+1</f>
        <v>2</v>
      </c>
      <c r="B9" s="149" t="s">
        <v>43</v>
      </c>
      <c r="C9" s="194">
        <v>250</v>
      </c>
      <c r="D9" s="194"/>
      <c r="E9" s="194"/>
      <c r="F9" s="194"/>
      <c r="G9" s="194"/>
      <c r="H9" s="194"/>
      <c r="I9" s="194">
        <f>C9</f>
        <v>250</v>
      </c>
      <c r="J9" s="195"/>
      <c r="K9" s="31">
        <f t="shared" ref="K9:K72" si="1">K8+1</f>
        <v>2</v>
      </c>
    </row>
    <row r="10" spans="1:11" ht="15.75" customHeight="1" thickBot="1">
      <c r="A10" s="32">
        <f t="shared" si="0"/>
        <v>3</v>
      </c>
      <c r="B10" s="151" t="s">
        <v>109</v>
      </c>
      <c r="C10" s="196">
        <v>175</v>
      </c>
      <c r="D10" s="196"/>
      <c r="E10" s="196"/>
      <c r="F10" s="196"/>
      <c r="G10" s="196"/>
      <c r="H10" s="196"/>
      <c r="I10" s="196">
        <f>C10</f>
        <v>175</v>
      </c>
      <c r="J10" s="197"/>
      <c r="K10" s="35">
        <f t="shared" si="1"/>
        <v>3</v>
      </c>
    </row>
    <row r="11" spans="1:11" ht="15.75" customHeight="1">
      <c r="A11" s="24">
        <f t="shared" si="0"/>
        <v>4</v>
      </c>
      <c r="B11" s="148" t="s">
        <v>110</v>
      </c>
      <c r="C11" s="192">
        <v>100</v>
      </c>
      <c r="D11" s="192"/>
      <c r="E11" s="192"/>
      <c r="F11" s="192"/>
      <c r="G11" s="192"/>
      <c r="H11" s="192"/>
      <c r="I11" s="192">
        <f>C11</f>
        <v>100</v>
      </c>
      <c r="J11" s="193"/>
      <c r="K11" s="27">
        <f t="shared" si="1"/>
        <v>4</v>
      </c>
    </row>
    <row r="12" spans="1:11" ht="15.75" customHeight="1">
      <c r="A12" s="28">
        <f t="shared" si="0"/>
        <v>5</v>
      </c>
      <c r="B12" s="149" t="s">
        <v>45</v>
      </c>
      <c r="C12" s="194">
        <v>1525</v>
      </c>
      <c r="D12" s="194"/>
      <c r="E12" s="194"/>
      <c r="F12" s="194">
        <f>C12-625</f>
        <v>900</v>
      </c>
      <c r="G12" s="194"/>
      <c r="H12" s="194"/>
      <c r="I12" s="194">
        <f>C12-F12</f>
        <v>625</v>
      </c>
      <c r="J12" s="195"/>
      <c r="K12" s="31">
        <f t="shared" si="1"/>
        <v>5</v>
      </c>
    </row>
    <row r="13" spans="1:11" ht="15.75" customHeight="1" thickBot="1">
      <c r="A13" s="32">
        <f t="shared" si="0"/>
        <v>6</v>
      </c>
      <c r="B13" s="151" t="s">
        <v>46</v>
      </c>
      <c r="C13" s="196">
        <v>1200</v>
      </c>
      <c r="D13" s="196"/>
      <c r="E13" s="196"/>
      <c r="F13" s="196">
        <f>C13-1100</f>
        <v>100</v>
      </c>
      <c r="G13" s="196"/>
      <c r="H13" s="196"/>
      <c r="I13" s="196">
        <f>C13-F13</f>
        <v>1100</v>
      </c>
      <c r="J13" s="197"/>
      <c r="K13" s="35">
        <f t="shared" si="1"/>
        <v>6</v>
      </c>
    </row>
    <row r="14" spans="1:11" ht="15.75" customHeight="1">
      <c r="A14" s="24">
        <f t="shared" si="0"/>
        <v>7</v>
      </c>
      <c r="B14" s="148" t="s">
        <v>111</v>
      </c>
      <c r="C14" s="192"/>
      <c r="D14" s="192">
        <v>400</v>
      </c>
      <c r="E14" s="192"/>
      <c r="F14" s="192"/>
      <c r="G14" s="192"/>
      <c r="H14" s="192"/>
      <c r="I14" s="192"/>
      <c r="J14" s="193">
        <f>D14</f>
        <v>400</v>
      </c>
      <c r="K14" s="27">
        <f t="shared" si="1"/>
        <v>7</v>
      </c>
    </row>
    <row r="15" spans="1:11" ht="15.75" customHeight="1">
      <c r="A15" s="28">
        <f t="shared" si="0"/>
        <v>8</v>
      </c>
      <c r="B15" s="149" t="s">
        <v>112</v>
      </c>
      <c r="C15" s="194"/>
      <c r="D15" s="194">
        <v>120</v>
      </c>
      <c r="E15" s="194"/>
      <c r="F15" s="194"/>
      <c r="G15" s="194"/>
      <c r="H15" s="194"/>
      <c r="I15" s="194"/>
      <c r="J15" s="195">
        <f>D15</f>
        <v>120</v>
      </c>
      <c r="K15" s="31">
        <f t="shared" si="1"/>
        <v>8</v>
      </c>
    </row>
    <row r="16" spans="1:11" ht="15.75" customHeight="1" thickBot="1">
      <c r="A16" s="32">
        <f t="shared" si="0"/>
        <v>9</v>
      </c>
      <c r="B16" s="151" t="s">
        <v>49</v>
      </c>
      <c r="C16" s="196"/>
      <c r="D16" s="196">
        <v>15000</v>
      </c>
      <c r="E16" s="196"/>
      <c r="F16" s="196"/>
      <c r="G16" s="196"/>
      <c r="H16" s="196"/>
      <c r="I16" s="196"/>
      <c r="J16" s="197">
        <f>D16</f>
        <v>15000</v>
      </c>
      <c r="K16" s="35">
        <f t="shared" si="1"/>
        <v>9</v>
      </c>
    </row>
    <row r="17" spans="1:11" ht="15.75" customHeight="1">
      <c r="A17" s="24">
        <f t="shared" si="0"/>
        <v>10</v>
      </c>
      <c r="B17" s="148" t="s">
        <v>50</v>
      </c>
      <c r="C17" s="192">
        <v>1200</v>
      </c>
      <c r="D17" s="192"/>
      <c r="E17" s="192"/>
      <c r="F17" s="192"/>
      <c r="G17" s="192"/>
      <c r="H17" s="192"/>
      <c r="I17" s="192">
        <f>C17</f>
        <v>1200</v>
      </c>
      <c r="J17" s="193"/>
      <c r="K17" s="27">
        <f t="shared" si="1"/>
        <v>10</v>
      </c>
    </row>
    <row r="18" spans="1:11" ht="15.75" customHeight="1">
      <c r="A18" s="28">
        <f t="shared" si="0"/>
        <v>11</v>
      </c>
      <c r="B18" s="149" t="s">
        <v>51</v>
      </c>
      <c r="C18" s="194"/>
      <c r="D18" s="194"/>
      <c r="E18" s="194"/>
      <c r="F18" s="194"/>
      <c r="G18" s="194"/>
      <c r="H18" s="194"/>
      <c r="I18" s="194"/>
      <c r="J18" s="195"/>
      <c r="K18" s="31">
        <f t="shared" si="1"/>
        <v>11</v>
      </c>
    </row>
    <row r="19" spans="1:11" ht="15.75" customHeight="1" thickBot="1">
      <c r="A19" s="32">
        <f t="shared" si="0"/>
        <v>12</v>
      </c>
      <c r="B19" s="151" t="s">
        <v>34</v>
      </c>
      <c r="C19" s="196"/>
      <c r="D19" s="196">
        <v>6090</v>
      </c>
      <c r="E19" s="196"/>
      <c r="F19" s="196"/>
      <c r="G19" s="196"/>
      <c r="H19" s="196">
        <f>D19</f>
        <v>6090</v>
      </c>
      <c r="I19" s="196"/>
      <c r="J19" s="197"/>
      <c r="K19" s="35">
        <f t="shared" si="1"/>
        <v>12</v>
      </c>
    </row>
    <row r="20" spans="1:11" ht="15.75" customHeight="1">
      <c r="A20" s="24">
        <f t="shared" si="0"/>
        <v>13</v>
      </c>
      <c r="B20" s="148" t="s">
        <v>37</v>
      </c>
      <c r="C20" s="192">
        <v>300</v>
      </c>
      <c r="D20" s="192"/>
      <c r="E20" s="192"/>
      <c r="F20" s="192"/>
      <c r="G20" s="192">
        <f>C20</f>
        <v>300</v>
      </c>
      <c r="H20" s="192"/>
      <c r="I20" s="192"/>
      <c r="J20" s="193"/>
      <c r="K20" s="27">
        <f t="shared" si="1"/>
        <v>13</v>
      </c>
    </row>
    <row r="21" spans="1:11" ht="15.75" customHeight="1">
      <c r="A21" s="28">
        <f t="shared" si="0"/>
        <v>14</v>
      </c>
      <c r="B21" s="149" t="s">
        <v>52</v>
      </c>
      <c r="C21" s="194"/>
      <c r="D21" s="194"/>
      <c r="E21" s="194">
        <v>100</v>
      </c>
      <c r="F21" s="194"/>
      <c r="G21" s="194">
        <f>E21</f>
        <v>100</v>
      </c>
      <c r="H21" s="194"/>
      <c r="I21" s="194"/>
      <c r="J21" s="195"/>
      <c r="K21" s="31">
        <f t="shared" si="1"/>
        <v>14</v>
      </c>
    </row>
    <row r="22" spans="1:11" ht="15.75" customHeight="1" thickBot="1">
      <c r="A22" s="32">
        <f t="shared" si="0"/>
        <v>15</v>
      </c>
      <c r="B22" s="151" t="s">
        <v>38</v>
      </c>
      <c r="C22" s="196">
        <v>307</v>
      </c>
      <c r="D22" s="196"/>
      <c r="E22" s="196"/>
      <c r="F22" s="196"/>
      <c r="G22" s="196">
        <f>C22</f>
        <v>307</v>
      </c>
      <c r="H22" s="196"/>
      <c r="I22" s="196"/>
      <c r="J22" s="197"/>
      <c r="K22" s="35">
        <f t="shared" si="1"/>
        <v>15</v>
      </c>
    </row>
    <row r="23" spans="1:11" ht="15.75" customHeight="1">
      <c r="A23" s="24">
        <f t="shared" si="0"/>
        <v>16</v>
      </c>
      <c r="B23" s="148" t="s">
        <v>39</v>
      </c>
      <c r="C23" s="192">
        <v>1800</v>
      </c>
      <c r="D23" s="192"/>
      <c r="E23" s="192"/>
      <c r="F23" s="192"/>
      <c r="G23" s="192">
        <f>C23</f>
        <v>1800</v>
      </c>
      <c r="H23" s="192"/>
      <c r="I23" s="192"/>
      <c r="J23" s="193"/>
      <c r="K23" s="27">
        <f t="shared" si="1"/>
        <v>16</v>
      </c>
    </row>
    <row r="24" spans="1:11" ht="15.75" customHeight="1">
      <c r="A24" s="28">
        <f t="shared" si="0"/>
        <v>17</v>
      </c>
      <c r="B24" s="149" t="s">
        <v>53</v>
      </c>
      <c r="C24" s="194">
        <v>455</v>
      </c>
      <c r="D24" s="194"/>
      <c r="E24" s="194"/>
      <c r="F24" s="194"/>
      <c r="G24" s="194">
        <f>C24</f>
        <v>455</v>
      </c>
      <c r="H24" s="194"/>
      <c r="I24" s="194"/>
      <c r="J24" s="195"/>
      <c r="K24" s="31">
        <f t="shared" si="1"/>
        <v>17</v>
      </c>
    </row>
    <row r="25" spans="1:11" ht="15.75" customHeight="1" thickBot="1">
      <c r="A25" s="32">
        <f t="shared" si="0"/>
        <v>18</v>
      </c>
      <c r="B25" s="151" t="s">
        <v>54</v>
      </c>
      <c r="C25" s="196"/>
      <c r="D25" s="196"/>
      <c r="E25" s="196">
        <v>900</v>
      </c>
      <c r="F25" s="196"/>
      <c r="G25" s="196">
        <f>E25</f>
        <v>900</v>
      </c>
      <c r="H25" s="196"/>
      <c r="I25" s="196"/>
      <c r="J25" s="197"/>
      <c r="K25" s="35">
        <f t="shared" si="1"/>
        <v>18</v>
      </c>
    </row>
    <row r="26" spans="1:11" ht="15.75" customHeight="1" thickBot="1">
      <c r="A26" s="24">
        <f t="shared" si="0"/>
        <v>19</v>
      </c>
      <c r="B26" s="148" t="s">
        <v>40</v>
      </c>
      <c r="C26" s="198">
        <v>615</v>
      </c>
      <c r="D26" s="198"/>
      <c r="E26" s="198"/>
      <c r="F26" s="198"/>
      <c r="G26" s="198">
        <f>C26</f>
        <v>615</v>
      </c>
      <c r="H26" s="198"/>
      <c r="I26" s="198"/>
      <c r="J26" s="199"/>
      <c r="K26" s="27">
        <f t="shared" si="1"/>
        <v>19</v>
      </c>
    </row>
    <row r="27" spans="1:11" ht="15.75" customHeight="1" thickTop="1" thickBot="1">
      <c r="A27" s="28">
        <f t="shared" si="0"/>
        <v>20</v>
      </c>
      <c r="B27" s="149"/>
      <c r="C27" s="203">
        <f>C8+C9+C10+C11+C12+C13+C17+C20+C22+C23+C24+C26</f>
        <v>21610</v>
      </c>
      <c r="D27" s="203">
        <f>D15+D14+D16+D19</f>
        <v>21610</v>
      </c>
      <c r="E27" s="203">
        <f>E25+E21</f>
        <v>1000</v>
      </c>
      <c r="F27" s="203">
        <f>F12+F13</f>
        <v>1000</v>
      </c>
      <c r="G27" s="200">
        <f>G20+G21+G22+G23+G24+G26+G25</f>
        <v>4477</v>
      </c>
      <c r="H27" s="200">
        <f>H19</f>
        <v>6090</v>
      </c>
      <c r="I27" s="200">
        <f>I8+I9+I10+I11+I12+I13+I17</f>
        <v>17133</v>
      </c>
      <c r="J27" s="201">
        <f>J14+J15+J16</f>
        <v>15520</v>
      </c>
      <c r="K27" s="31">
        <f t="shared" si="1"/>
        <v>20</v>
      </c>
    </row>
    <row r="28" spans="1:11" ht="15.75" customHeight="1" thickTop="1" thickBot="1">
      <c r="A28" s="32">
        <f t="shared" si="0"/>
        <v>21</v>
      </c>
      <c r="B28" s="151" t="s">
        <v>113</v>
      </c>
      <c r="C28" s="202"/>
      <c r="D28" s="202"/>
      <c r="E28" s="202"/>
      <c r="F28" s="202"/>
      <c r="G28" s="204">
        <f>H27-G27</f>
        <v>1613</v>
      </c>
      <c r="H28" s="204"/>
      <c r="I28" s="204"/>
      <c r="J28" s="205">
        <f>I27-J27</f>
        <v>1613</v>
      </c>
      <c r="K28" s="35">
        <f t="shared" si="1"/>
        <v>21</v>
      </c>
    </row>
    <row r="29" spans="1:11" ht="15.75" customHeight="1" thickTop="1" thickBot="1">
      <c r="A29" s="24">
        <f t="shared" si="0"/>
        <v>22</v>
      </c>
      <c r="B29" s="148"/>
      <c r="C29" s="192"/>
      <c r="D29" s="192"/>
      <c r="E29" s="192"/>
      <c r="F29" s="192"/>
      <c r="G29" s="203">
        <f>G27+G28</f>
        <v>6090</v>
      </c>
      <c r="H29" s="203">
        <f>H27</f>
        <v>6090</v>
      </c>
      <c r="I29" s="203">
        <f>I27</f>
        <v>17133</v>
      </c>
      <c r="J29" s="206">
        <f>J27+J28</f>
        <v>17133</v>
      </c>
      <c r="K29" s="27">
        <f t="shared" si="1"/>
        <v>22</v>
      </c>
    </row>
    <row r="30" spans="1:11" ht="15.75" customHeight="1" thickTop="1">
      <c r="A30" s="28">
        <f t="shared" si="0"/>
        <v>23</v>
      </c>
      <c r="B30" s="149"/>
      <c r="C30" s="194"/>
      <c r="D30" s="194"/>
      <c r="E30" s="194"/>
      <c r="F30" s="194"/>
      <c r="G30" s="192"/>
      <c r="H30" s="192"/>
      <c r="I30" s="192"/>
      <c r="J30" s="193"/>
      <c r="K30" s="31">
        <f t="shared" si="1"/>
        <v>23</v>
      </c>
    </row>
    <row r="31" spans="1:11" ht="15.75" customHeight="1" thickBot="1">
      <c r="A31" s="32">
        <f t="shared" si="0"/>
        <v>24</v>
      </c>
      <c r="B31" s="151"/>
      <c r="C31" s="196"/>
      <c r="D31" s="196"/>
      <c r="E31" s="196"/>
      <c r="F31" s="196"/>
      <c r="G31" s="196"/>
      <c r="H31" s="196"/>
      <c r="I31" s="196"/>
      <c r="J31" s="197"/>
      <c r="K31" s="35">
        <f t="shared" si="1"/>
        <v>24</v>
      </c>
    </row>
    <row r="32" spans="1:11" ht="15.75" customHeight="1">
      <c r="A32" s="24">
        <f t="shared" si="0"/>
        <v>25</v>
      </c>
      <c r="B32" s="148"/>
      <c r="C32" s="192"/>
      <c r="D32" s="192"/>
      <c r="E32" s="192"/>
      <c r="F32" s="192"/>
      <c r="G32" s="192"/>
      <c r="H32" s="192"/>
      <c r="I32" s="192"/>
      <c r="J32" s="193"/>
      <c r="K32" s="27">
        <f t="shared" si="1"/>
        <v>25</v>
      </c>
    </row>
    <row r="33" spans="1:11" ht="15.75" customHeight="1">
      <c r="A33" s="28">
        <f t="shared" si="0"/>
        <v>26</v>
      </c>
      <c r="B33" s="149"/>
      <c r="C33" s="194"/>
      <c r="D33" s="194"/>
      <c r="E33" s="194"/>
      <c r="F33" s="194"/>
      <c r="G33" s="194"/>
      <c r="H33" s="194"/>
      <c r="I33" s="194"/>
      <c r="J33" s="195"/>
      <c r="K33" s="31">
        <f t="shared" si="1"/>
        <v>26</v>
      </c>
    </row>
    <row r="34" spans="1:11" ht="15.75" customHeight="1" thickBot="1">
      <c r="A34" s="32">
        <f t="shared" si="0"/>
        <v>27</v>
      </c>
      <c r="B34" s="151"/>
      <c r="C34" s="196"/>
      <c r="D34" s="196"/>
      <c r="E34" s="196"/>
      <c r="F34" s="196"/>
      <c r="G34" s="196"/>
      <c r="H34" s="196"/>
      <c r="I34" s="196"/>
      <c r="J34" s="197"/>
      <c r="K34" s="35">
        <f t="shared" si="1"/>
        <v>27</v>
      </c>
    </row>
    <row r="35" spans="1:11" ht="15.75" customHeight="1">
      <c r="A35" s="24">
        <f t="shared" si="0"/>
        <v>28</v>
      </c>
      <c r="B35" s="148"/>
      <c r="C35" s="192"/>
      <c r="D35" s="192"/>
      <c r="E35" s="192"/>
      <c r="F35" s="192"/>
      <c r="G35" s="192"/>
      <c r="H35" s="192"/>
      <c r="I35" s="192"/>
      <c r="J35" s="193"/>
      <c r="K35" s="27">
        <f t="shared" si="1"/>
        <v>28</v>
      </c>
    </row>
    <row r="36" spans="1:11" ht="15.75" customHeight="1">
      <c r="A36" s="28">
        <f t="shared" si="0"/>
        <v>29</v>
      </c>
      <c r="B36" s="149"/>
      <c r="C36" s="194"/>
      <c r="D36" s="194"/>
      <c r="E36" s="194"/>
      <c r="F36" s="194"/>
      <c r="G36" s="194"/>
      <c r="H36" s="194"/>
      <c r="I36" s="194"/>
      <c r="J36" s="195"/>
      <c r="K36" s="31">
        <f t="shared" si="1"/>
        <v>29</v>
      </c>
    </row>
    <row r="37" spans="1:11" ht="15.75" customHeight="1" thickBot="1">
      <c r="A37" s="32">
        <f t="shared" si="0"/>
        <v>30</v>
      </c>
      <c r="B37" s="151"/>
      <c r="C37" s="196"/>
      <c r="D37" s="196"/>
      <c r="E37" s="196"/>
      <c r="F37" s="196"/>
      <c r="G37" s="196"/>
      <c r="H37" s="196"/>
      <c r="I37" s="196"/>
      <c r="J37" s="197"/>
      <c r="K37" s="35">
        <f t="shared" si="1"/>
        <v>30</v>
      </c>
    </row>
    <row r="38" spans="1:11" ht="15.75" customHeight="1">
      <c r="A38" s="24">
        <f t="shared" si="0"/>
        <v>31</v>
      </c>
      <c r="B38" s="148"/>
      <c r="C38" s="154"/>
      <c r="D38" s="154"/>
      <c r="E38" s="154"/>
      <c r="F38" s="154"/>
      <c r="G38" s="154"/>
      <c r="H38" s="154"/>
      <c r="I38" s="154"/>
      <c r="J38" s="155"/>
      <c r="K38" s="27">
        <f t="shared" si="1"/>
        <v>31</v>
      </c>
    </row>
    <row r="39" spans="1:11" ht="15.75" customHeight="1">
      <c r="A39" s="28">
        <f t="shared" si="0"/>
        <v>32</v>
      </c>
      <c r="B39" s="149"/>
      <c r="C39" s="156"/>
      <c r="D39" s="156"/>
      <c r="E39" s="156"/>
      <c r="F39" s="156"/>
      <c r="G39" s="156"/>
      <c r="H39" s="156"/>
      <c r="I39" s="156"/>
      <c r="J39" s="157"/>
      <c r="K39" s="31">
        <f t="shared" si="1"/>
        <v>32</v>
      </c>
    </row>
    <row r="40" spans="1:11" ht="15.75" customHeight="1" thickBot="1">
      <c r="A40" s="32">
        <f t="shared" si="0"/>
        <v>33</v>
      </c>
      <c r="B40" s="151"/>
      <c r="C40" s="151"/>
      <c r="D40" s="151"/>
      <c r="E40" s="151"/>
      <c r="F40" s="151"/>
      <c r="G40" s="151"/>
      <c r="H40" s="151"/>
      <c r="I40" s="151"/>
      <c r="J40" s="152"/>
      <c r="K40" s="35">
        <f t="shared" si="1"/>
        <v>33</v>
      </c>
    </row>
    <row r="41" spans="1:11" ht="15.75" customHeight="1">
      <c r="A41" s="24">
        <f t="shared" si="0"/>
        <v>34</v>
      </c>
      <c r="B41" s="148"/>
      <c r="C41" s="148"/>
      <c r="D41" s="148"/>
      <c r="E41" s="148"/>
      <c r="F41" s="148"/>
      <c r="G41" s="148"/>
      <c r="H41" s="148"/>
      <c r="I41" s="148"/>
      <c r="J41" s="153"/>
      <c r="K41" s="27">
        <f t="shared" si="1"/>
        <v>34</v>
      </c>
    </row>
    <row r="42" spans="1:11" ht="15.75" customHeight="1">
      <c r="A42" s="28">
        <f t="shared" si="0"/>
        <v>35</v>
      </c>
      <c r="B42" s="149"/>
      <c r="C42" s="149"/>
      <c r="D42" s="149"/>
      <c r="E42" s="149"/>
      <c r="F42" s="149"/>
      <c r="G42" s="149"/>
      <c r="H42" s="149"/>
      <c r="I42" s="149"/>
      <c r="J42" s="150"/>
      <c r="K42" s="31">
        <f t="shared" si="1"/>
        <v>35</v>
      </c>
    </row>
    <row r="43" spans="1:11" ht="15.75" customHeight="1" thickBot="1">
      <c r="A43" s="32">
        <f t="shared" si="0"/>
        <v>36</v>
      </c>
      <c r="B43" s="151"/>
      <c r="C43" s="151"/>
      <c r="D43" s="151"/>
      <c r="E43" s="151"/>
      <c r="F43" s="151"/>
      <c r="G43" s="151"/>
      <c r="H43" s="151"/>
      <c r="I43" s="151"/>
      <c r="J43" s="152"/>
      <c r="K43" s="35">
        <f t="shared" si="1"/>
        <v>36</v>
      </c>
    </row>
    <row r="44" spans="1:11" ht="15.75" customHeight="1">
      <c r="A44" s="24">
        <f t="shared" si="0"/>
        <v>37</v>
      </c>
      <c r="B44" s="148"/>
      <c r="C44" s="148"/>
      <c r="D44" s="148"/>
      <c r="E44" s="148"/>
      <c r="F44" s="148"/>
      <c r="G44" s="148"/>
      <c r="H44" s="148"/>
      <c r="I44" s="148"/>
      <c r="J44" s="153"/>
      <c r="K44" s="27">
        <f t="shared" si="1"/>
        <v>37</v>
      </c>
    </row>
    <row r="45" spans="1:11" ht="15.75" customHeight="1">
      <c r="A45" s="28">
        <f t="shared" si="0"/>
        <v>38</v>
      </c>
      <c r="B45" s="149"/>
      <c r="C45" s="149"/>
      <c r="D45" s="149"/>
      <c r="E45" s="149"/>
      <c r="F45" s="149"/>
      <c r="G45" s="149"/>
      <c r="H45" s="149"/>
      <c r="I45" s="149"/>
      <c r="J45" s="150"/>
      <c r="K45" s="31">
        <f t="shared" si="1"/>
        <v>38</v>
      </c>
    </row>
    <row r="46" spans="1:11" ht="15.75" customHeight="1" thickBot="1">
      <c r="A46" s="32">
        <f t="shared" si="0"/>
        <v>39</v>
      </c>
      <c r="B46" s="151"/>
      <c r="C46" s="151"/>
      <c r="D46" s="151"/>
      <c r="E46" s="151"/>
      <c r="F46" s="151"/>
      <c r="G46" s="151"/>
      <c r="H46" s="151"/>
      <c r="I46" s="151"/>
      <c r="J46" s="152"/>
      <c r="K46" s="35">
        <f t="shared" si="1"/>
        <v>39</v>
      </c>
    </row>
    <row r="47" spans="1:11" ht="15.75" customHeight="1">
      <c r="A47" s="24">
        <f t="shared" si="0"/>
        <v>40</v>
      </c>
      <c r="B47" s="148"/>
      <c r="C47" s="148"/>
      <c r="D47" s="148"/>
      <c r="E47" s="148"/>
      <c r="F47" s="148"/>
      <c r="G47" s="148"/>
      <c r="H47" s="148"/>
      <c r="I47" s="148"/>
      <c r="J47" s="153"/>
      <c r="K47" s="27">
        <f t="shared" si="1"/>
        <v>40</v>
      </c>
    </row>
    <row r="48" spans="1:11" ht="15.75" customHeight="1">
      <c r="A48" s="28">
        <f t="shared" si="0"/>
        <v>41</v>
      </c>
      <c r="B48" s="149"/>
      <c r="C48" s="149"/>
      <c r="D48" s="149"/>
      <c r="E48" s="149"/>
      <c r="F48" s="149"/>
      <c r="G48" s="149"/>
      <c r="H48" s="149"/>
      <c r="I48" s="149"/>
      <c r="J48" s="150"/>
      <c r="K48" s="31">
        <f t="shared" si="1"/>
        <v>41</v>
      </c>
    </row>
    <row r="49" spans="1:11" ht="15.75" customHeight="1" thickBot="1">
      <c r="A49" s="32">
        <f t="shared" si="0"/>
        <v>42</v>
      </c>
      <c r="B49" s="151"/>
      <c r="C49" s="151"/>
      <c r="D49" s="151"/>
      <c r="E49" s="151"/>
      <c r="F49" s="151"/>
      <c r="G49" s="151"/>
      <c r="H49" s="151"/>
      <c r="I49" s="151"/>
      <c r="J49" s="152"/>
      <c r="K49" s="35">
        <f t="shared" si="1"/>
        <v>42</v>
      </c>
    </row>
    <row r="50" spans="1:11" ht="15.75" customHeight="1">
      <c r="A50" s="24">
        <f t="shared" si="0"/>
        <v>43</v>
      </c>
      <c r="B50" s="148"/>
      <c r="C50" s="148"/>
      <c r="D50" s="148"/>
      <c r="E50" s="148"/>
      <c r="F50" s="148"/>
      <c r="G50" s="148"/>
      <c r="H50" s="148"/>
      <c r="I50" s="148"/>
      <c r="J50" s="153"/>
      <c r="K50" s="27">
        <f t="shared" si="1"/>
        <v>43</v>
      </c>
    </row>
    <row r="51" spans="1:11" ht="15.75" customHeight="1">
      <c r="A51" s="28">
        <f t="shared" si="0"/>
        <v>44</v>
      </c>
      <c r="B51" s="149"/>
      <c r="C51" s="149"/>
      <c r="D51" s="149"/>
      <c r="E51" s="149"/>
      <c r="F51" s="149"/>
      <c r="G51" s="149"/>
      <c r="H51" s="149"/>
      <c r="I51" s="149"/>
      <c r="J51" s="150"/>
      <c r="K51" s="31">
        <f t="shared" si="1"/>
        <v>44</v>
      </c>
    </row>
    <row r="52" spans="1:11" ht="15.75" customHeight="1" thickBot="1">
      <c r="A52" s="32">
        <f t="shared" si="0"/>
        <v>45</v>
      </c>
      <c r="B52" s="151"/>
      <c r="C52" s="151"/>
      <c r="D52" s="151"/>
      <c r="E52" s="151"/>
      <c r="F52" s="151"/>
      <c r="G52" s="151"/>
      <c r="H52" s="151"/>
      <c r="I52" s="151"/>
      <c r="J52" s="152"/>
      <c r="K52" s="35">
        <f t="shared" si="1"/>
        <v>45</v>
      </c>
    </row>
    <row r="53" spans="1:11" ht="15.75" customHeight="1">
      <c r="A53" s="24">
        <f t="shared" si="0"/>
        <v>46</v>
      </c>
      <c r="B53" s="148"/>
      <c r="C53" s="148"/>
      <c r="D53" s="148"/>
      <c r="E53" s="148"/>
      <c r="F53" s="148"/>
      <c r="G53" s="148"/>
      <c r="H53" s="148"/>
      <c r="I53" s="148"/>
      <c r="J53" s="153"/>
      <c r="K53" s="27">
        <f t="shared" si="1"/>
        <v>46</v>
      </c>
    </row>
    <row r="54" spans="1:11" ht="15.75" customHeight="1">
      <c r="A54" s="28">
        <f t="shared" si="0"/>
        <v>47</v>
      </c>
      <c r="B54" s="149"/>
      <c r="C54" s="149"/>
      <c r="D54" s="149"/>
      <c r="E54" s="149"/>
      <c r="F54" s="149"/>
      <c r="G54" s="149"/>
      <c r="H54" s="149"/>
      <c r="I54" s="149"/>
      <c r="J54" s="150"/>
      <c r="K54" s="31">
        <f t="shared" si="1"/>
        <v>47</v>
      </c>
    </row>
    <row r="55" spans="1:11" ht="15.75" customHeight="1" thickBot="1">
      <c r="A55" s="32">
        <f t="shared" si="0"/>
        <v>48</v>
      </c>
      <c r="B55" s="151"/>
      <c r="C55" s="151"/>
      <c r="D55" s="151"/>
      <c r="E55" s="151"/>
      <c r="F55" s="151"/>
      <c r="G55" s="151"/>
      <c r="H55" s="151"/>
      <c r="I55" s="151"/>
      <c r="J55" s="152"/>
      <c r="K55" s="35">
        <f t="shared" si="1"/>
        <v>48</v>
      </c>
    </row>
    <row r="56" spans="1:11" ht="15.75" customHeight="1">
      <c r="A56" s="24">
        <f t="shared" si="0"/>
        <v>49</v>
      </c>
      <c r="B56" s="148"/>
      <c r="C56" s="148"/>
      <c r="D56" s="148"/>
      <c r="E56" s="148"/>
      <c r="F56" s="148"/>
      <c r="G56" s="148"/>
      <c r="H56" s="148"/>
      <c r="I56" s="148"/>
      <c r="J56" s="153"/>
      <c r="K56" s="27">
        <f t="shared" si="1"/>
        <v>49</v>
      </c>
    </row>
    <row r="57" spans="1:11" ht="15.75" customHeight="1">
      <c r="A57" s="28">
        <f t="shared" si="0"/>
        <v>50</v>
      </c>
      <c r="B57" s="149"/>
      <c r="C57" s="149"/>
      <c r="D57" s="149"/>
      <c r="E57" s="149"/>
      <c r="F57" s="149"/>
      <c r="G57" s="149"/>
      <c r="H57" s="149"/>
      <c r="I57" s="149"/>
      <c r="J57" s="150"/>
      <c r="K57" s="31">
        <f t="shared" si="1"/>
        <v>50</v>
      </c>
    </row>
    <row r="58" spans="1:11" ht="15.75" customHeight="1" thickBot="1">
      <c r="A58" s="32">
        <f t="shared" si="0"/>
        <v>51</v>
      </c>
      <c r="B58" s="151"/>
      <c r="C58" s="151"/>
      <c r="D58" s="151"/>
      <c r="E58" s="151"/>
      <c r="F58" s="151"/>
      <c r="G58" s="151"/>
      <c r="H58" s="151"/>
      <c r="I58" s="151"/>
      <c r="J58" s="152"/>
      <c r="K58" s="35">
        <f t="shared" si="1"/>
        <v>51</v>
      </c>
    </row>
    <row r="59" spans="1:11" ht="15.75" customHeight="1">
      <c r="A59" s="24">
        <f t="shared" si="0"/>
        <v>52</v>
      </c>
      <c r="B59" s="148"/>
      <c r="C59" s="148"/>
      <c r="D59" s="148"/>
      <c r="E59" s="148"/>
      <c r="F59" s="148"/>
      <c r="G59" s="148"/>
      <c r="H59" s="148"/>
      <c r="I59" s="148"/>
      <c r="J59" s="153"/>
      <c r="K59" s="27">
        <f t="shared" si="1"/>
        <v>52</v>
      </c>
    </row>
    <row r="60" spans="1:11" ht="15.75" customHeight="1">
      <c r="A60" s="28">
        <f t="shared" si="0"/>
        <v>53</v>
      </c>
      <c r="B60" s="149"/>
      <c r="C60" s="149"/>
      <c r="D60" s="149"/>
      <c r="E60" s="149"/>
      <c r="F60" s="149"/>
      <c r="G60" s="149"/>
      <c r="H60" s="149"/>
      <c r="I60" s="149"/>
      <c r="J60" s="150"/>
      <c r="K60" s="31">
        <f t="shared" si="1"/>
        <v>53</v>
      </c>
    </row>
    <row r="61" spans="1:11" ht="15.75" customHeight="1" thickBot="1">
      <c r="A61" s="32">
        <f t="shared" si="0"/>
        <v>54</v>
      </c>
      <c r="B61" s="151"/>
      <c r="C61" s="151"/>
      <c r="D61" s="151"/>
      <c r="E61" s="151"/>
      <c r="F61" s="151"/>
      <c r="G61" s="151"/>
      <c r="H61" s="151"/>
      <c r="I61" s="151"/>
      <c r="J61" s="152"/>
      <c r="K61" s="35">
        <f t="shared" si="1"/>
        <v>54</v>
      </c>
    </row>
    <row r="62" spans="1:11" ht="15.75" customHeight="1">
      <c r="A62" s="24">
        <f t="shared" si="0"/>
        <v>55</v>
      </c>
      <c r="B62" s="148"/>
      <c r="C62" s="148"/>
      <c r="D62" s="148"/>
      <c r="E62" s="148"/>
      <c r="F62" s="148"/>
      <c r="G62" s="148"/>
      <c r="H62" s="148"/>
      <c r="I62" s="148"/>
      <c r="J62" s="153"/>
      <c r="K62" s="27">
        <f t="shared" si="1"/>
        <v>55</v>
      </c>
    </row>
    <row r="63" spans="1:11" ht="15.75" customHeight="1">
      <c r="A63" s="28">
        <f t="shared" si="0"/>
        <v>56</v>
      </c>
      <c r="B63" s="149"/>
      <c r="C63" s="149"/>
      <c r="D63" s="149"/>
      <c r="E63" s="149"/>
      <c r="F63" s="149"/>
      <c r="G63" s="149"/>
      <c r="H63" s="149"/>
      <c r="I63" s="149"/>
      <c r="J63" s="150"/>
      <c r="K63" s="31">
        <f t="shared" si="1"/>
        <v>56</v>
      </c>
    </row>
    <row r="64" spans="1:11" ht="15.75" customHeight="1" thickBot="1">
      <c r="A64" s="32">
        <f t="shared" si="0"/>
        <v>57</v>
      </c>
      <c r="B64" s="151"/>
      <c r="C64" s="151"/>
      <c r="D64" s="151"/>
      <c r="E64" s="151"/>
      <c r="F64" s="151"/>
      <c r="G64" s="151"/>
      <c r="H64" s="151"/>
      <c r="I64" s="151"/>
      <c r="J64" s="152"/>
      <c r="K64" s="35">
        <f t="shared" si="1"/>
        <v>57</v>
      </c>
    </row>
    <row r="65" spans="1:11" ht="15.75" customHeight="1">
      <c r="A65" s="24">
        <f t="shared" si="0"/>
        <v>58</v>
      </c>
      <c r="B65" s="148"/>
      <c r="C65" s="148"/>
      <c r="D65" s="148"/>
      <c r="E65" s="148"/>
      <c r="F65" s="148"/>
      <c r="G65" s="148"/>
      <c r="H65" s="148"/>
      <c r="I65" s="148"/>
      <c r="J65" s="153"/>
      <c r="K65" s="27">
        <f t="shared" si="1"/>
        <v>58</v>
      </c>
    </row>
    <row r="66" spans="1:11" ht="15.75" customHeight="1">
      <c r="A66" s="28">
        <f t="shared" si="0"/>
        <v>59</v>
      </c>
      <c r="B66" s="149"/>
      <c r="C66" s="149"/>
      <c r="D66" s="149"/>
      <c r="E66" s="149"/>
      <c r="F66" s="149"/>
      <c r="G66" s="149"/>
      <c r="H66" s="149"/>
      <c r="I66" s="149"/>
      <c r="J66" s="150"/>
      <c r="K66" s="31">
        <f t="shared" si="1"/>
        <v>59</v>
      </c>
    </row>
    <row r="67" spans="1:11" ht="15.75" customHeight="1" thickBot="1">
      <c r="A67" s="32">
        <f t="shared" si="0"/>
        <v>60</v>
      </c>
      <c r="B67" s="151"/>
      <c r="C67" s="151"/>
      <c r="D67" s="151"/>
      <c r="E67" s="151"/>
      <c r="F67" s="151"/>
      <c r="G67" s="151"/>
      <c r="H67" s="151"/>
      <c r="I67" s="151"/>
      <c r="J67" s="152"/>
      <c r="K67" s="35">
        <f t="shared" si="1"/>
        <v>60</v>
      </c>
    </row>
    <row r="68" spans="1:11" ht="15.75" customHeight="1">
      <c r="A68" s="24">
        <f t="shared" si="0"/>
        <v>61</v>
      </c>
      <c r="B68" s="148"/>
      <c r="C68" s="148"/>
      <c r="D68" s="148"/>
      <c r="E68" s="148"/>
      <c r="F68" s="148"/>
      <c r="G68" s="148"/>
      <c r="H68" s="148"/>
      <c r="I68" s="148"/>
      <c r="J68" s="153"/>
      <c r="K68" s="27">
        <f t="shared" si="1"/>
        <v>61</v>
      </c>
    </row>
    <row r="69" spans="1:11" ht="15.75" customHeight="1">
      <c r="A69" s="28">
        <f t="shared" si="0"/>
        <v>62</v>
      </c>
      <c r="B69" s="149"/>
      <c r="C69" s="149"/>
      <c r="D69" s="149"/>
      <c r="E69" s="149"/>
      <c r="F69" s="149"/>
      <c r="G69" s="149"/>
      <c r="H69" s="149"/>
      <c r="I69" s="149"/>
      <c r="J69" s="150"/>
      <c r="K69" s="31">
        <f t="shared" si="1"/>
        <v>62</v>
      </c>
    </row>
    <row r="70" spans="1:11" ht="15.75" customHeight="1" thickBot="1">
      <c r="A70" s="32">
        <f t="shared" si="0"/>
        <v>63</v>
      </c>
      <c r="B70" s="151"/>
      <c r="C70" s="151"/>
      <c r="D70" s="151"/>
      <c r="E70" s="151"/>
      <c r="F70" s="151"/>
      <c r="G70" s="151"/>
      <c r="H70" s="151"/>
      <c r="I70" s="151"/>
      <c r="J70" s="152"/>
      <c r="K70" s="35">
        <f t="shared" si="1"/>
        <v>63</v>
      </c>
    </row>
    <row r="71" spans="1:11" ht="15.75" customHeight="1">
      <c r="A71" s="24">
        <f t="shared" si="0"/>
        <v>64</v>
      </c>
      <c r="B71" s="148"/>
      <c r="C71" s="148"/>
      <c r="D71" s="148"/>
      <c r="E71" s="148"/>
      <c r="F71" s="148"/>
      <c r="G71" s="148"/>
      <c r="H71" s="148"/>
      <c r="I71" s="148"/>
      <c r="J71" s="153"/>
      <c r="K71" s="27">
        <f t="shared" si="1"/>
        <v>64</v>
      </c>
    </row>
    <row r="72" spans="1:11" ht="15.75" customHeight="1">
      <c r="A72" s="28">
        <f t="shared" si="0"/>
        <v>65</v>
      </c>
      <c r="B72" s="149"/>
      <c r="C72" s="149"/>
      <c r="D72" s="149"/>
      <c r="E72" s="149"/>
      <c r="F72" s="149"/>
      <c r="G72" s="149"/>
      <c r="H72" s="149"/>
      <c r="I72" s="149"/>
      <c r="J72" s="150"/>
      <c r="K72" s="31">
        <f t="shared" si="1"/>
        <v>65</v>
      </c>
    </row>
    <row r="73" spans="1:11" ht="15.75" customHeight="1" thickBot="1">
      <c r="A73" s="32">
        <f t="shared" ref="A73:A79" si="2">A72+1</f>
        <v>66</v>
      </c>
      <c r="B73" s="151"/>
      <c r="C73" s="151"/>
      <c r="D73" s="151"/>
      <c r="E73" s="151"/>
      <c r="F73" s="151"/>
      <c r="G73" s="151"/>
      <c r="H73" s="151"/>
      <c r="I73" s="151"/>
      <c r="J73" s="152"/>
      <c r="K73" s="35">
        <f t="shared" ref="K73:K79" si="3">K72+1</f>
        <v>66</v>
      </c>
    </row>
    <row r="74" spans="1:11" ht="15.75" customHeight="1">
      <c r="A74" s="24">
        <f t="shared" si="2"/>
        <v>67</v>
      </c>
      <c r="B74" s="148"/>
      <c r="C74" s="148"/>
      <c r="D74" s="148"/>
      <c r="E74" s="148"/>
      <c r="F74" s="148"/>
      <c r="G74" s="148"/>
      <c r="H74" s="148"/>
      <c r="I74" s="148"/>
      <c r="J74" s="153"/>
      <c r="K74" s="27">
        <f t="shared" si="3"/>
        <v>67</v>
      </c>
    </row>
    <row r="75" spans="1:11" ht="15.75" customHeight="1">
      <c r="A75" s="28">
        <f t="shared" si="2"/>
        <v>68</v>
      </c>
      <c r="B75" s="149"/>
      <c r="C75" s="149"/>
      <c r="D75" s="149"/>
      <c r="E75" s="149"/>
      <c r="F75" s="149"/>
      <c r="G75" s="149"/>
      <c r="H75" s="149"/>
      <c r="I75" s="149"/>
      <c r="J75" s="150"/>
      <c r="K75" s="31">
        <f t="shared" si="3"/>
        <v>68</v>
      </c>
    </row>
    <row r="76" spans="1:11" ht="15.75" customHeight="1" thickBot="1">
      <c r="A76" s="32">
        <f t="shared" si="2"/>
        <v>69</v>
      </c>
      <c r="B76" s="151"/>
      <c r="C76" s="151"/>
      <c r="D76" s="151"/>
      <c r="E76" s="151"/>
      <c r="F76" s="151"/>
      <c r="G76" s="151"/>
      <c r="H76" s="151"/>
      <c r="I76" s="151"/>
      <c r="J76" s="152"/>
      <c r="K76" s="35">
        <f t="shared" si="3"/>
        <v>69</v>
      </c>
    </row>
    <row r="77" spans="1:11" ht="15.75" customHeight="1">
      <c r="A77" s="24">
        <f t="shared" si="2"/>
        <v>70</v>
      </c>
      <c r="B77" s="148"/>
      <c r="C77" s="148"/>
      <c r="D77" s="148"/>
      <c r="E77" s="148"/>
      <c r="F77" s="148"/>
      <c r="G77" s="148"/>
      <c r="H77" s="148"/>
      <c r="I77" s="148"/>
      <c r="J77" s="153"/>
      <c r="K77" s="27">
        <f t="shared" si="3"/>
        <v>70</v>
      </c>
    </row>
    <row r="78" spans="1:11" ht="15.75" customHeight="1">
      <c r="A78" s="28">
        <f t="shared" si="2"/>
        <v>71</v>
      </c>
      <c r="B78" s="149"/>
      <c r="C78" s="149"/>
      <c r="D78" s="149"/>
      <c r="E78" s="149"/>
      <c r="F78" s="149"/>
      <c r="G78" s="149"/>
      <c r="H78" s="149"/>
      <c r="I78" s="149"/>
      <c r="J78" s="150"/>
      <c r="K78" s="31">
        <f t="shared" si="3"/>
        <v>71</v>
      </c>
    </row>
    <row r="79" spans="1:11" ht="15.75" customHeight="1" thickBot="1">
      <c r="A79" s="32">
        <f t="shared" si="2"/>
        <v>72</v>
      </c>
      <c r="B79" s="151"/>
      <c r="C79" s="151"/>
      <c r="D79" s="151"/>
      <c r="E79" s="151"/>
      <c r="F79" s="151"/>
      <c r="G79" s="151"/>
      <c r="H79" s="151"/>
      <c r="I79" s="151"/>
      <c r="J79" s="152"/>
      <c r="K79" s="35">
        <f t="shared" si="3"/>
        <v>72</v>
      </c>
    </row>
  </sheetData>
  <customSheetViews>
    <customSheetView guid="{75DDE303-4ED2-CC48-A7EE-717505790611}" scale="150" topLeftCell="A19">
      <selection activeCell="I19" sqref="I19"/>
    </customSheetView>
    <customSheetView guid="{83E2D429-3A18-824A-8291-7CF4E9036E6B}" scale="150">
      <selection activeCell="I19" sqref="I19"/>
    </customSheetView>
    <customSheetView guid="{0E8C9E33-841E-584F-8BDD-4CD933209546}" scale="150">
      <selection activeCell="I19" sqref="I19"/>
    </customSheetView>
  </customSheetView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16" zoomScale="150" zoomScaleNormal="150" zoomScalePageLayoutView="150" workbookViewId="0">
      <selection activeCell="G16" sqref="G16"/>
    </sheetView>
  </sheetViews>
  <sheetFormatPr baseColWidth="10" defaultColWidth="9.1640625" defaultRowHeight="11" customHeight="1" x14ac:dyDescent="0"/>
  <cols>
    <col min="1" max="1" width="2.6640625" style="36" customWidth="1"/>
    <col min="2" max="2" width="6.33203125" style="14" customWidth="1"/>
    <col min="3" max="3" width="4" style="14" customWidth="1"/>
    <col min="4" max="4" width="50.6640625" style="14" customWidth="1"/>
    <col min="5" max="5" width="6.33203125" style="14" customWidth="1"/>
    <col min="6" max="6" width="6.5" style="14" customWidth="1"/>
    <col min="7" max="8" width="12.6640625" style="14" customWidth="1"/>
    <col min="9" max="9" width="2.6640625" style="14" customWidth="1"/>
    <col min="10" max="16384" width="9.1640625" style="14"/>
  </cols>
  <sheetData>
    <row r="2" spans="1:9" s="4" customFormat="1" ht="21" customHeight="1">
      <c r="A2" s="1"/>
      <c r="B2" s="1"/>
      <c r="C2" s="1"/>
      <c r="D2" s="2" t="s">
        <v>0</v>
      </c>
      <c r="E2" s="1"/>
      <c r="F2" s="1"/>
      <c r="G2" s="3" t="s">
        <v>1</v>
      </c>
      <c r="H2" s="1">
        <v>3</v>
      </c>
      <c r="I2" s="1"/>
    </row>
    <row r="3" spans="1:9" s="7" customFormat="1" ht="11" customHeight="1" thickBot="1">
      <c r="A3" s="5"/>
      <c r="B3" s="5"/>
      <c r="C3" s="5"/>
      <c r="D3" s="5"/>
      <c r="E3" s="5"/>
      <c r="F3" s="5"/>
      <c r="G3" s="6">
        <v>1</v>
      </c>
      <c r="H3" s="6">
        <v>2</v>
      </c>
      <c r="I3" s="5"/>
    </row>
    <row r="4" spans="1:9" ht="11" customHeight="1" thickTop="1">
      <c r="A4" s="8"/>
      <c r="B4" s="9"/>
      <c r="C4" s="10"/>
      <c r="D4" s="11"/>
      <c r="E4" s="11" t="s">
        <v>2</v>
      </c>
      <c r="F4" s="11" t="s">
        <v>3</v>
      </c>
      <c r="G4" s="12" t="s">
        <v>4</v>
      </c>
      <c r="H4" s="13"/>
      <c r="I4" s="9"/>
    </row>
    <row r="5" spans="1:9" ht="11" customHeight="1" thickBot="1">
      <c r="A5" s="15"/>
      <c r="B5" s="16" t="s">
        <v>5</v>
      </c>
      <c r="C5" s="17"/>
      <c r="D5" s="18" t="s">
        <v>6</v>
      </c>
      <c r="E5" s="18" t="s">
        <v>7</v>
      </c>
      <c r="F5" s="18" t="s">
        <v>8</v>
      </c>
      <c r="G5" s="19" t="s">
        <v>9</v>
      </c>
      <c r="H5" s="19" t="s">
        <v>10</v>
      </c>
      <c r="I5" s="20"/>
    </row>
    <row r="6" spans="1:9" ht="11" customHeight="1" thickTop="1">
      <c r="A6" s="8"/>
      <c r="B6" s="21">
        <v>2013</v>
      </c>
      <c r="C6" s="22"/>
      <c r="D6" s="11" t="s">
        <v>116</v>
      </c>
      <c r="E6" s="11"/>
      <c r="F6" s="11"/>
      <c r="G6" s="11"/>
      <c r="H6" s="23"/>
      <c r="I6" s="9"/>
    </row>
    <row r="7" spans="1:9" ht="20" customHeight="1">
      <c r="A7" s="24">
        <v>1</v>
      </c>
      <c r="B7" s="25" t="s">
        <v>81</v>
      </c>
      <c r="C7" s="26">
        <v>31</v>
      </c>
      <c r="D7" s="26" t="s">
        <v>54</v>
      </c>
      <c r="E7" s="26">
        <v>560</v>
      </c>
      <c r="F7" s="26"/>
      <c r="G7" s="208">
        <v>900</v>
      </c>
      <c r="H7" s="208"/>
      <c r="I7" s="27">
        <v>1</v>
      </c>
    </row>
    <row r="8" spans="1:9" ht="20" customHeight="1">
      <c r="A8" s="28">
        <f t="shared" ref="A8:A40" si="0">A7+1</f>
        <v>2</v>
      </c>
      <c r="B8" s="29"/>
      <c r="C8" s="30"/>
      <c r="D8" s="30" t="s">
        <v>134</v>
      </c>
      <c r="E8" s="30">
        <v>150</v>
      </c>
      <c r="F8" s="30"/>
      <c r="G8" s="209"/>
      <c r="H8" s="209">
        <v>900</v>
      </c>
      <c r="I8" s="31">
        <f t="shared" ref="I8:I40" si="1">I7+1</f>
        <v>2</v>
      </c>
    </row>
    <row r="9" spans="1:9" ht="20" customHeight="1" thickBot="1">
      <c r="A9" s="32">
        <f t="shared" si="0"/>
        <v>3</v>
      </c>
      <c r="B9" s="33"/>
      <c r="C9" s="34">
        <v>31</v>
      </c>
      <c r="D9" s="34" t="s">
        <v>52</v>
      </c>
      <c r="E9" s="34">
        <v>520</v>
      </c>
      <c r="F9" s="34"/>
      <c r="G9" s="210">
        <v>100</v>
      </c>
      <c r="H9" s="210"/>
      <c r="I9" s="35">
        <f t="shared" si="1"/>
        <v>3</v>
      </c>
    </row>
    <row r="10" spans="1:9" ht="20" customHeight="1">
      <c r="A10" s="24">
        <f t="shared" si="0"/>
        <v>4</v>
      </c>
      <c r="B10" s="25"/>
      <c r="C10" s="26"/>
      <c r="D10" s="26" t="s">
        <v>135</v>
      </c>
      <c r="E10" s="26">
        <v>160</v>
      </c>
      <c r="F10" s="26"/>
      <c r="G10" s="208"/>
      <c r="H10" s="208">
        <v>100</v>
      </c>
      <c r="I10" s="27">
        <f t="shared" si="1"/>
        <v>4</v>
      </c>
    </row>
    <row r="11" spans="1:9" ht="20" customHeight="1">
      <c r="A11" s="28">
        <f t="shared" si="0"/>
        <v>5</v>
      </c>
      <c r="B11" s="29"/>
      <c r="C11" s="30"/>
      <c r="D11" s="218" t="s">
        <v>136</v>
      </c>
      <c r="E11" s="30"/>
      <c r="F11" s="30"/>
      <c r="G11" s="209"/>
      <c r="H11" s="209"/>
      <c r="I11" s="31">
        <f t="shared" si="1"/>
        <v>5</v>
      </c>
    </row>
    <row r="12" spans="1:9" ht="20" customHeight="1" thickBot="1">
      <c r="A12" s="32">
        <f t="shared" si="0"/>
        <v>6</v>
      </c>
      <c r="B12" s="33"/>
      <c r="C12" s="34">
        <v>31</v>
      </c>
      <c r="D12" s="34" t="s">
        <v>34</v>
      </c>
      <c r="E12" s="34">
        <v>410</v>
      </c>
      <c r="F12" s="34"/>
      <c r="G12" s="210">
        <v>6090</v>
      </c>
      <c r="H12" s="210"/>
      <c r="I12" s="35">
        <f t="shared" si="1"/>
        <v>6</v>
      </c>
    </row>
    <row r="13" spans="1:9" ht="20" customHeight="1">
      <c r="A13" s="24">
        <f t="shared" si="0"/>
        <v>7</v>
      </c>
      <c r="B13" s="25"/>
      <c r="C13" s="26"/>
      <c r="D13" s="26" t="s">
        <v>137</v>
      </c>
      <c r="E13" s="26">
        <v>330</v>
      </c>
      <c r="F13" s="26"/>
      <c r="G13" s="208"/>
      <c r="H13" s="208">
        <v>6090</v>
      </c>
      <c r="I13" s="27">
        <f t="shared" si="1"/>
        <v>7</v>
      </c>
    </row>
    <row r="14" spans="1:9" ht="20" customHeight="1">
      <c r="A14" s="28">
        <f t="shared" si="0"/>
        <v>8</v>
      </c>
      <c r="B14" s="29"/>
      <c r="C14" s="30">
        <v>31</v>
      </c>
      <c r="D14" s="30" t="s">
        <v>51</v>
      </c>
      <c r="E14" s="30">
        <v>330</v>
      </c>
      <c r="F14" s="30"/>
      <c r="G14" s="209">
        <f>H15+H16+H17+H18+H19+H20+H21</f>
        <v>4477</v>
      </c>
      <c r="H14" s="209"/>
      <c r="I14" s="31">
        <f t="shared" si="1"/>
        <v>8</v>
      </c>
    </row>
    <row r="15" spans="1:9" ht="20" customHeight="1" thickBot="1">
      <c r="A15" s="32">
        <f t="shared" si="0"/>
        <v>9</v>
      </c>
      <c r="B15" s="33"/>
      <c r="C15" s="34"/>
      <c r="D15" s="34" t="s">
        <v>121</v>
      </c>
      <c r="E15" s="34">
        <v>510</v>
      </c>
      <c r="F15" s="34"/>
      <c r="G15" s="210"/>
      <c r="H15" s="210">
        <v>300</v>
      </c>
      <c r="I15" s="35">
        <f t="shared" si="1"/>
        <v>9</v>
      </c>
    </row>
    <row r="16" spans="1:9" ht="20" customHeight="1">
      <c r="A16" s="24">
        <f t="shared" si="0"/>
        <v>10</v>
      </c>
      <c r="B16" s="25"/>
      <c r="C16" s="26"/>
      <c r="D16" s="26" t="s">
        <v>122</v>
      </c>
      <c r="E16" s="26">
        <v>520</v>
      </c>
      <c r="F16" s="26"/>
      <c r="G16" s="208"/>
      <c r="H16" s="208">
        <v>100</v>
      </c>
      <c r="I16" s="27">
        <f t="shared" si="1"/>
        <v>10</v>
      </c>
    </row>
    <row r="17" spans="1:9" ht="20" customHeight="1">
      <c r="A17" s="28">
        <f t="shared" si="0"/>
        <v>11</v>
      </c>
      <c r="B17" s="29"/>
      <c r="C17" s="30"/>
      <c r="D17" s="30" t="s">
        <v>123</v>
      </c>
      <c r="E17" s="30">
        <v>530</v>
      </c>
      <c r="F17" s="30"/>
      <c r="G17" s="209"/>
      <c r="H17" s="209">
        <v>307</v>
      </c>
      <c r="I17" s="31">
        <f t="shared" si="1"/>
        <v>11</v>
      </c>
    </row>
    <row r="18" spans="1:9" ht="20" customHeight="1" thickBot="1">
      <c r="A18" s="32">
        <f t="shared" si="0"/>
        <v>12</v>
      </c>
      <c r="B18" s="33"/>
      <c r="C18" s="34"/>
      <c r="D18" s="34" t="s">
        <v>124</v>
      </c>
      <c r="E18" s="34">
        <v>540</v>
      </c>
      <c r="F18" s="34"/>
      <c r="G18" s="210"/>
      <c r="H18" s="210">
        <v>1800</v>
      </c>
      <c r="I18" s="35">
        <f t="shared" si="1"/>
        <v>12</v>
      </c>
    </row>
    <row r="19" spans="1:9" ht="20" customHeight="1">
      <c r="A19" s="24">
        <f t="shared" si="0"/>
        <v>13</v>
      </c>
      <c r="B19" s="25"/>
      <c r="C19" s="26"/>
      <c r="D19" s="26" t="s">
        <v>125</v>
      </c>
      <c r="E19" s="26">
        <v>550</v>
      </c>
      <c r="F19" s="26"/>
      <c r="G19" s="208"/>
      <c r="H19" s="208">
        <v>455</v>
      </c>
      <c r="I19" s="27">
        <f t="shared" si="1"/>
        <v>13</v>
      </c>
    </row>
    <row r="20" spans="1:9" ht="20" customHeight="1">
      <c r="A20" s="28">
        <f t="shared" si="0"/>
        <v>14</v>
      </c>
      <c r="B20" s="29"/>
      <c r="C20" s="30"/>
      <c r="D20" s="30" t="s">
        <v>126</v>
      </c>
      <c r="E20" s="30">
        <v>560</v>
      </c>
      <c r="F20" s="30"/>
      <c r="G20" s="209"/>
      <c r="H20" s="209">
        <v>900</v>
      </c>
      <c r="I20" s="31">
        <f t="shared" si="1"/>
        <v>14</v>
      </c>
    </row>
    <row r="21" spans="1:9" ht="20" customHeight="1" thickBot="1">
      <c r="A21" s="32">
        <f t="shared" si="0"/>
        <v>15</v>
      </c>
      <c r="B21" s="33"/>
      <c r="C21" s="34"/>
      <c r="D21" s="34" t="s">
        <v>127</v>
      </c>
      <c r="E21" s="34">
        <v>570</v>
      </c>
      <c r="F21" s="34"/>
      <c r="G21" s="210"/>
      <c r="H21" s="210">
        <v>615</v>
      </c>
      <c r="I21" s="35">
        <f t="shared" si="1"/>
        <v>15</v>
      </c>
    </row>
    <row r="22" spans="1:9" ht="20" customHeight="1">
      <c r="A22" s="24">
        <f t="shared" si="0"/>
        <v>16</v>
      </c>
      <c r="B22" s="25"/>
      <c r="C22" s="26">
        <v>31</v>
      </c>
      <c r="D22" s="26" t="s">
        <v>51</v>
      </c>
      <c r="E22" s="26">
        <v>330</v>
      </c>
      <c r="F22" s="26"/>
      <c r="G22" s="208">
        <v>1613</v>
      </c>
      <c r="H22" s="208"/>
      <c r="I22" s="27">
        <f t="shared" si="1"/>
        <v>16</v>
      </c>
    </row>
    <row r="23" spans="1:9" ht="20" customHeight="1">
      <c r="A23" s="28">
        <f t="shared" si="0"/>
        <v>17</v>
      </c>
      <c r="B23" s="29"/>
      <c r="C23" s="30"/>
      <c r="D23" s="30" t="s">
        <v>138</v>
      </c>
      <c r="E23" s="30">
        <v>310</v>
      </c>
      <c r="F23" s="30"/>
      <c r="G23" s="209"/>
      <c r="H23" s="209">
        <v>1613</v>
      </c>
      <c r="I23" s="31">
        <f t="shared" si="1"/>
        <v>17</v>
      </c>
    </row>
    <row r="24" spans="1:9" ht="20" customHeight="1" thickBot="1">
      <c r="A24" s="32">
        <f t="shared" si="0"/>
        <v>18</v>
      </c>
      <c r="B24" s="33"/>
      <c r="C24" s="34">
        <v>31</v>
      </c>
      <c r="D24" s="34" t="s">
        <v>49</v>
      </c>
      <c r="E24" s="34">
        <v>310</v>
      </c>
      <c r="F24" s="34"/>
      <c r="G24" s="210">
        <v>1200</v>
      </c>
      <c r="H24" s="210"/>
      <c r="I24" s="35">
        <f t="shared" si="1"/>
        <v>18</v>
      </c>
    </row>
    <row r="25" spans="1:9" ht="20" customHeight="1">
      <c r="A25" s="24">
        <f t="shared" si="0"/>
        <v>19</v>
      </c>
      <c r="B25" s="25"/>
      <c r="C25" s="26"/>
      <c r="D25" s="26" t="s">
        <v>139</v>
      </c>
      <c r="E25" s="26">
        <v>320</v>
      </c>
      <c r="F25" s="26"/>
      <c r="G25" s="208"/>
      <c r="H25" s="208">
        <v>1200</v>
      </c>
      <c r="I25" s="27">
        <f t="shared" si="1"/>
        <v>19</v>
      </c>
    </row>
    <row r="26" spans="1:9" ht="20" customHeight="1">
      <c r="A26" s="28">
        <f t="shared" si="0"/>
        <v>20</v>
      </c>
      <c r="B26" s="29"/>
      <c r="C26" s="30"/>
      <c r="D26" s="30"/>
      <c r="E26" s="30"/>
      <c r="F26" s="30"/>
      <c r="G26" s="209"/>
      <c r="H26" s="209"/>
      <c r="I26" s="31">
        <f t="shared" si="1"/>
        <v>20</v>
      </c>
    </row>
    <row r="27" spans="1:9" ht="20" customHeight="1" thickBot="1">
      <c r="A27" s="32">
        <f t="shared" si="0"/>
        <v>21</v>
      </c>
      <c r="B27" s="33"/>
      <c r="C27" s="34"/>
      <c r="D27" s="34"/>
      <c r="E27" s="34"/>
      <c r="F27" s="34"/>
      <c r="G27" s="210"/>
      <c r="H27" s="210"/>
      <c r="I27" s="35">
        <f t="shared" si="1"/>
        <v>21</v>
      </c>
    </row>
    <row r="28" spans="1:9" ht="20" customHeight="1">
      <c r="A28" s="24">
        <f t="shared" si="0"/>
        <v>22</v>
      </c>
      <c r="B28" s="25"/>
      <c r="C28" s="26"/>
      <c r="D28" s="26"/>
      <c r="E28" s="26"/>
      <c r="F28" s="26"/>
      <c r="G28" s="208"/>
      <c r="H28" s="208"/>
      <c r="I28" s="27">
        <f t="shared" si="1"/>
        <v>22</v>
      </c>
    </row>
    <row r="29" spans="1:9" ht="20" customHeight="1">
      <c r="A29" s="28">
        <f t="shared" si="0"/>
        <v>23</v>
      </c>
      <c r="B29" s="29"/>
      <c r="C29" s="30"/>
      <c r="D29" s="30"/>
      <c r="E29" s="30"/>
      <c r="F29" s="30"/>
      <c r="G29" s="209"/>
      <c r="H29" s="209"/>
      <c r="I29" s="31">
        <f t="shared" si="1"/>
        <v>23</v>
      </c>
    </row>
    <row r="30" spans="1:9" ht="20" customHeight="1" thickBot="1">
      <c r="A30" s="32">
        <f t="shared" si="0"/>
        <v>24</v>
      </c>
      <c r="B30" s="33"/>
      <c r="C30" s="34"/>
      <c r="D30" s="34"/>
      <c r="E30" s="34"/>
      <c r="F30" s="34"/>
      <c r="G30" s="210"/>
      <c r="H30" s="210"/>
      <c r="I30" s="35">
        <f t="shared" si="1"/>
        <v>24</v>
      </c>
    </row>
    <row r="31" spans="1:9" s="36" customFormat="1" ht="20" customHeight="1" thickBot="1">
      <c r="A31" s="32">
        <f t="shared" si="0"/>
        <v>25</v>
      </c>
      <c r="B31" s="38"/>
      <c r="C31" s="26"/>
      <c r="D31" s="26"/>
      <c r="E31" s="26"/>
      <c r="F31" s="26"/>
      <c r="G31" s="208"/>
      <c r="H31" s="211"/>
      <c r="I31" s="35">
        <f t="shared" si="1"/>
        <v>25</v>
      </c>
    </row>
    <row r="32" spans="1:9" s="37" customFormat="1" ht="20" customHeight="1">
      <c r="A32" s="24">
        <f t="shared" si="0"/>
        <v>26</v>
      </c>
      <c r="B32" s="25"/>
      <c r="C32" s="26"/>
      <c r="D32" s="26"/>
      <c r="E32" s="26"/>
      <c r="F32" s="26"/>
      <c r="G32" s="208"/>
      <c r="H32" s="208"/>
      <c r="I32" s="27">
        <f t="shared" si="1"/>
        <v>26</v>
      </c>
    </row>
    <row r="33" spans="1:9" ht="20" customHeight="1">
      <c r="A33" s="28">
        <f t="shared" si="0"/>
        <v>27</v>
      </c>
      <c r="B33" s="25"/>
      <c r="C33" s="26"/>
      <c r="D33" s="26"/>
      <c r="E33" s="26"/>
      <c r="F33" s="26"/>
      <c r="G33" s="208"/>
      <c r="H33" s="208"/>
      <c r="I33" s="31">
        <f t="shared" si="1"/>
        <v>27</v>
      </c>
    </row>
    <row r="34" spans="1:9" ht="20" customHeight="1" thickBot="1">
      <c r="A34" s="32">
        <f t="shared" si="0"/>
        <v>28</v>
      </c>
      <c r="B34" s="33"/>
      <c r="C34" s="34"/>
      <c r="D34" s="34"/>
      <c r="E34" s="34"/>
      <c r="F34" s="34"/>
      <c r="G34" s="171"/>
      <c r="H34" s="171"/>
      <c r="I34" s="35">
        <f t="shared" si="1"/>
        <v>28</v>
      </c>
    </row>
    <row r="35" spans="1:9" ht="20" customHeight="1" thickBot="1">
      <c r="A35" s="32">
        <f t="shared" si="0"/>
        <v>29</v>
      </c>
      <c r="B35" s="25"/>
      <c r="C35" s="26"/>
      <c r="D35" s="26"/>
      <c r="E35" s="26"/>
      <c r="F35" s="26"/>
      <c r="G35" s="159"/>
      <c r="H35" s="159"/>
      <c r="I35" s="35">
        <f t="shared" si="1"/>
        <v>29</v>
      </c>
    </row>
    <row r="36" spans="1:9" ht="20" customHeight="1">
      <c r="A36" s="24">
        <f t="shared" si="0"/>
        <v>30</v>
      </c>
      <c r="B36" s="25"/>
      <c r="C36" s="26"/>
      <c r="D36" s="26"/>
      <c r="E36" s="26"/>
      <c r="F36" s="26"/>
      <c r="G36" s="159"/>
      <c r="H36" s="159"/>
      <c r="I36" s="27">
        <f t="shared" si="1"/>
        <v>30</v>
      </c>
    </row>
    <row r="37" spans="1:9" ht="20" customHeight="1">
      <c r="A37" s="28">
        <f t="shared" si="0"/>
        <v>31</v>
      </c>
      <c r="B37" s="25"/>
      <c r="C37" s="26"/>
      <c r="D37" s="26"/>
      <c r="E37" s="26"/>
      <c r="F37" s="26"/>
      <c r="G37" s="159"/>
      <c r="H37" s="159"/>
      <c r="I37" s="31">
        <f t="shared" si="1"/>
        <v>31</v>
      </c>
    </row>
    <row r="38" spans="1:9" ht="20" customHeight="1" thickBot="1">
      <c r="A38" s="32">
        <f t="shared" si="0"/>
        <v>32</v>
      </c>
      <c r="B38" s="25"/>
      <c r="C38" s="26"/>
      <c r="D38" s="26"/>
      <c r="E38" s="26"/>
      <c r="F38" s="26"/>
      <c r="G38" s="159"/>
      <c r="H38" s="159"/>
      <c r="I38" s="35">
        <f t="shared" si="1"/>
        <v>32</v>
      </c>
    </row>
    <row r="39" spans="1:9" ht="20" customHeight="1" thickBot="1">
      <c r="A39" s="32">
        <f t="shared" si="0"/>
        <v>33</v>
      </c>
      <c r="B39" s="25"/>
      <c r="C39" s="26"/>
      <c r="D39" s="26"/>
      <c r="E39" s="26"/>
      <c r="F39" s="26"/>
      <c r="G39" s="159"/>
      <c r="H39" s="159"/>
      <c r="I39" s="35">
        <f t="shared" si="1"/>
        <v>33</v>
      </c>
    </row>
    <row r="40" spans="1:9" ht="20" customHeight="1">
      <c r="A40" s="24">
        <f t="shared" si="0"/>
        <v>34</v>
      </c>
      <c r="B40" s="25"/>
      <c r="C40" s="26"/>
      <c r="D40" s="26"/>
      <c r="E40" s="26"/>
      <c r="F40" s="26"/>
      <c r="G40" s="159"/>
      <c r="H40" s="159"/>
      <c r="I40" s="27">
        <f t="shared" si="1"/>
        <v>34</v>
      </c>
    </row>
  </sheetData>
  <customSheetViews>
    <customSheetView guid="{75DDE303-4ED2-CC48-A7EE-717505790611}" scale="150">
      <selection activeCell="G16" sqref="G16"/>
    </customSheetView>
    <customSheetView guid="{83E2D429-3A18-824A-8291-7CF4E9036E6B}" scale="150">
      <selection activeCell="G16" sqref="G16"/>
    </customSheetView>
    <customSheetView guid="{0E8C9E33-841E-584F-8BDD-4CD933209546}" scale="150">
      <selection activeCell="G16" sqref="G16"/>
    </customSheetView>
  </customSheetView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6"/>
  <sheetViews>
    <sheetView topLeftCell="A3" zoomScale="150" zoomScaleNormal="150" zoomScalePageLayoutView="150" workbookViewId="0">
      <selection activeCell="F4" sqref="F4"/>
    </sheetView>
  </sheetViews>
  <sheetFormatPr baseColWidth="10" defaultColWidth="8.83203125" defaultRowHeight="15" x14ac:dyDescent="0"/>
  <cols>
    <col min="1" max="1" width="57.83203125" customWidth="1"/>
    <col min="2" max="3" width="12.6640625" customWidth="1"/>
    <col min="4" max="4" width="8.1640625" customWidth="1"/>
    <col min="5" max="5" width="8.83203125" customWidth="1"/>
  </cols>
  <sheetData>
    <row r="1" spans="1:4">
      <c r="A1" s="135"/>
      <c r="B1" s="135"/>
      <c r="C1" s="135"/>
      <c r="D1" s="135"/>
    </row>
    <row r="2" spans="1:4" ht="15.75" customHeight="1">
      <c r="A2" s="234" t="s">
        <v>42</v>
      </c>
      <c r="B2" s="234"/>
      <c r="C2" s="234"/>
      <c r="D2" s="234"/>
    </row>
    <row r="3" spans="1:4" ht="15.75" customHeight="1">
      <c r="A3" s="235" t="s">
        <v>117</v>
      </c>
      <c r="B3" s="235"/>
      <c r="C3" s="235"/>
      <c r="D3" s="235"/>
    </row>
    <row r="4" spans="1:4" ht="15.75" customHeight="1">
      <c r="A4" s="235" t="s">
        <v>118</v>
      </c>
      <c r="B4" s="235"/>
      <c r="C4" s="235"/>
      <c r="D4" s="235"/>
    </row>
    <row r="5" spans="1:4" ht="6" customHeight="1" thickBot="1">
      <c r="A5" s="158"/>
      <c r="B5" s="158"/>
      <c r="C5" s="158"/>
      <c r="D5" s="158"/>
    </row>
    <row r="6" spans="1:4" s="135" customFormat="1" ht="11" customHeight="1" thickTop="1">
      <c r="A6" s="163"/>
      <c r="B6" s="164"/>
      <c r="C6" s="165"/>
      <c r="D6" s="166" t="s">
        <v>60</v>
      </c>
    </row>
    <row r="7" spans="1:4" ht="11" customHeight="1">
      <c r="A7" s="167"/>
      <c r="B7" s="168"/>
      <c r="C7" s="25"/>
      <c r="D7" s="169" t="s">
        <v>61</v>
      </c>
    </row>
    <row r="8" spans="1:4" ht="15.75" customHeight="1">
      <c r="A8" s="30" t="s">
        <v>119</v>
      </c>
      <c r="B8" s="208"/>
      <c r="C8" s="208"/>
      <c r="D8" s="178"/>
    </row>
    <row r="9" spans="1:4" ht="15.75" customHeight="1">
      <c r="A9" s="30" t="s">
        <v>102</v>
      </c>
      <c r="B9" s="209"/>
      <c r="C9" s="209">
        <v>6090</v>
      </c>
      <c r="D9" s="178">
        <v>1</v>
      </c>
    </row>
    <row r="10" spans="1:4" ht="15.75" customHeight="1">
      <c r="A10" s="30" t="s">
        <v>120</v>
      </c>
      <c r="B10" s="209"/>
      <c r="C10" s="209"/>
      <c r="D10" s="178"/>
    </row>
    <row r="11" spans="1:4" ht="15.75" customHeight="1">
      <c r="A11" s="30" t="s">
        <v>121</v>
      </c>
      <c r="B11" s="209">
        <v>300</v>
      </c>
      <c r="C11" s="209"/>
      <c r="D11" s="178"/>
    </row>
    <row r="12" spans="1:4" ht="15.75" customHeight="1">
      <c r="A12" s="30" t="s">
        <v>122</v>
      </c>
      <c r="B12" s="209">
        <v>100</v>
      </c>
      <c r="C12" s="209"/>
      <c r="D12" s="178"/>
    </row>
    <row r="13" spans="1:4" ht="15.75" customHeight="1">
      <c r="A13" s="30" t="s">
        <v>123</v>
      </c>
      <c r="B13" s="209">
        <v>307</v>
      </c>
      <c r="C13" s="209"/>
      <c r="D13" s="178"/>
    </row>
    <row r="14" spans="1:4" ht="15.75" customHeight="1">
      <c r="A14" s="30" t="s">
        <v>124</v>
      </c>
      <c r="B14" s="209">
        <v>1800</v>
      </c>
      <c r="C14" s="209"/>
      <c r="D14" s="178"/>
    </row>
    <row r="15" spans="1:4" ht="15.75" customHeight="1">
      <c r="A15" s="30" t="s">
        <v>125</v>
      </c>
      <c r="B15" s="209">
        <v>455</v>
      </c>
      <c r="C15" s="209"/>
      <c r="D15" s="178"/>
    </row>
    <row r="16" spans="1:4" ht="15.75" customHeight="1">
      <c r="A16" s="30" t="s">
        <v>126</v>
      </c>
      <c r="B16" s="209">
        <v>900</v>
      </c>
      <c r="C16" s="209"/>
      <c r="D16" s="178"/>
    </row>
    <row r="17" spans="1:4" ht="15.75" customHeight="1" thickBot="1">
      <c r="A17" s="30" t="s">
        <v>127</v>
      </c>
      <c r="B17" s="213">
        <v>615</v>
      </c>
      <c r="C17" s="213"/>
      <c r="D17" s="178"/>
    </row>
    <row r="18" spans="1:4" ht="15.75" customHeight="1" thickTop="1" thickBot="1">
      <c r="A18" s="30" t="s">
        <v>128</v>
      </c>
      <c r="B18" s="215"/>
      <c r="C18" s="213">
        <f>B11+B12+B13+B14+B15+B16+B17</f>
        <v>4477</v>
      </c>
      <c r="D18" s="178">
        <f>C18/C9</f>
        <v>0.73513957307060751</v>
      </c>
    </row>
    <row r="19" spans="1:4" ht="15.75" customHeight="1" thickTop="1" thickBot="1">
      <c r="A19" s="30" t="s">
        <v>113</v>
      </c>
      <c r="B19" s="212"/>
      <c r="C19" s="214">
        <f>C9-C18</f>
        <v>1613</v>
      </c>
      <c r="D19" s="178">
        <f>C19/C9</f>
        <v>0.26486042692939243</v>
      </c>
    </row>
    <row r="20" spans="1:4" ht="15.75" customHeight="1" thickTop="1">
      <c r="A20" s="30"/>
      <c r="B20" s="159"/>
      <c r="C20" s="159"/>
      <c r="D20" s="178"/>
    </row>
    <row r="21" spans="1:4" ht="15.75" customHeight="1">
      <c r="A21" s="30"/>
      <c r="B21" s="160"/>
      <c r="C21" s="160"/>
      <c r="D21" s="178"/>
    </row>
    <row r="22" spans="1:4" ht="15.75" customHeight="1">
      <c r="A22" s="30"/>
      <c r="B22" s="160"/>
      <c r="C22" s="160"/>
      <c r="D22" s="178"/>
    </row>
    <row r="23" spans="1:4" ht="15.75" customHeight="1">
      <c r="A23" s="30"/>
      <c r="B23" s="160"/>
      <c r="C23" s="160"/>
      <c r="D23" s="178"/>
    </row>
    <row r="24" spans="1:4" ht="15.75" customHeight="1">
      <c r="A24" s="30"/>
      <c r="B24" s="160"/>
      <c r="C24" s="160"/>
      <c r="D24" s="178"/>
    </row>
    <row r="25" spans="1:4" ht="15.75" customHeight="1">
      <c r="A25" s="30"/>
      <c r="B25" s="160"/>
      <c r="C25" s="160"/>
      <c r="D25" s="178"/>
    </row>
    <row r="26" spans="1:4" ht="15.75" customHeight="1">
      <c r="A26" s="30"/>
      <c r="B26" s="160"/>
      <c r="C26" s="160"/>
      <c r="D26" s="178"/>
    </row>
    <row r="27" spans="1:4" ht="15.75" customHeight="1">
      <c r="A27" s="30"/>
      <c r="B27" s="160"/>
      <c r="C27" s="160"/>
      <c r="D27" s="178"/>
    </row>
    <row r="28" spans="1:4" ht="15.75" customHeight="1">
      <c r="A28" s="30"/>
      <c r="B28" s="160"/>
      <c r="C28" s="160"/>
      <c r="D28" s="178"/>
    </row>
    <row r="29" spans="1:4" ht="15.75" customHeight="1">
      <c r="A29" s="30"/>
      <c r="B29" s="160"/>
      <c r="C29" s="160"/>
      <c r="D29" s="178"/>
    </row>
    <row r="30" spans="1:4" ht="15.75" customHeight="1">
      <c r="A30" s="30"/>
      <c r="B30" s="160"/>
      <c r="C30" s="160"/>
      <c r="D30" s="178"/>
    </row>
    <row r="31" spans="1:4" ht="15.75" customHeight="1">
      <c r="A31" s="30"/>
      <c r="B31" s="160"/>
      <c r="C31" s="160"/>
      <c r="D31" s="178"/>
    </row>
    <row r="32" spans="1:4" ht="15.75" customHeight="1">
      <c r="A32" s="30"/>
      <c r="B32" s="160"/>
      <c r="C32" s="160"/>
      <c r="D32" s="178"/>
    </row>
    <row r="33" spans="1:4" ht="15.75" customHeight="1">
      <c r="A33" s="30"/>
      <c r="B33" s="160"/>
      <c r="C33" s="160"/>
      <c r="D33" s="178"/>
    </row>
    <row r="34" spans="1:4" ht="15.75" customHeight="1">
      <c r="A34" s="30"/>
      <c r="B34" s="160"/>
      <c r="C34" s="160"/>
      <c r="D34" s="178"/>
    </row>
    <row r="35" spans="1:4" ht="15.75" customHeight="1">
      <c r="A35" s="30"/>
      <c r="B35" s="160"/>
      <c r="C35" s="160"/>
      <c r="D35" s="178"/>
    </row>
    <row r="36" spans="1:4" ht="15.75" customHeight="1">
      <c r="A36" s="30"/>
      <c r="B36" s="160"/>
      <c r="C36" s="160"/>
      <c r="D36" s="178"/>
    </row>
    <row r="37" spans="1:4" ht="15.75" customHeight="1">
      <c r="A37" s="30"/>
      <c r="B37" s="160"/>
      <c r="C37" s="160"/>
      <c r="D37" s="178"/>
    </row>
    <row r="38" spans="1:4" ht="15.75" customHeight="1">
      <c r="A38" s="30"/>
      <c r="B38" s="160"/>
      <c r="C38" s="160"/>
      <c r="D38" s="178"/>
    </row>
    <row r="39" spans="1:4" ht="15.75" customHeight="1">
      <c r="A39" s="30"/>
      <c r="B39" s="160"/>
      <c r="C39" s="160"/>
      <c r="D39" s="178"/>
    </row>
    <row r="40" spans="1:4" ht="15.75" customHeight="1">
      <c r="A40" s="30"/>
      <c r="B40" s="160"/>
      <c r="C40" s="160"/>
      <c r="D40" s="178"/>
    </row>
    <row r="41" spans="1:4" ht="15.75" customHeight="1">
      <c r="A41" s="30"/>
      <c r="B41" s="160"/>
      <c r="C41" s="160"/>
      <c r="D41" s="178"/>
    </row>
    <row r="42" spans="1:4" ht="15.75" customHeight="1">
      <c r="A42" s="30"/>
      <c r="B42" s="160"/>
      <c r="C42" s="160"/>
      <c r="D42" s="178"/>
    </row>
    <row r="43" spans="1:4" ht="15.75" customHeight="1">
      <c r="A43" s="30"/>
      <c r="B43" s="160"/>
      <c r="C43" s="160"/>
      <c r="D43" s="178"/>
    </row>
    <row r="44" spans="1:4" ht="15.75" customHeight="1">
      <c r="A44" s="30"/>
      <c r="B44" s="160"/>
      <c r="C44" s="160"/>
      <c r="D44" s="178"/>
    </row>
    <row r="45" spans="1:4" ht="15.75" customHeight="1">
      <c r="A45" s="30"/>
      <c r="B45" s="160"/>
      <c r="C45" s="160"/>
      <c r="D45" s="178"/>
    </row>
    <row r="46" spans="1:4" ht="15.75" customHeight="1">
      <c r="A46" s="30"/>
      <c r="B46" s="160"/>
      <c r="C46" s="160"/>
      <c r="D46" s="178"/>
    </row>
    <row r="47" spans="1:4" ht="12.75" customHeight="1">
      <c r="D47" s="170"/>
    </row>
    <row r="48" spans="1:4">
      <c r="D48" s="170"/>
    </row>
    <row r="49" spans="4:4">
      <c r="D49" s="170"/>
    </row>
    <row r="50" spans="4:4">
      <c r="D50" s="170"/>
    </row>
    <row r="51" spans="4:4">
      <c r="D51" s="170"/>
    </row>
    <row r="52" spans="4:4">
      <c r="D52" s="170"/>
    </row>
    <row r="53" spans="4:4">
      <c r="D53" s="170"/>
    </row>
    <row r="54" spans="4:4">
      <c r="D54" s="170"/>
    </row>
    <row r="55" spans="4:4">
      <c r="D55" s="170"/>
    </row>
    <row r="56" spans="4:4">
      <c r="D56" s="170"/>
    </row>
    <row r="57" spans="4:4">
      <c r="D57" s="170"/>
    </row>
    <row r="58" spans="4:4">
      <c r="D58" s="170"/>
    </row>
    <row r="59" spans="4:4">
      <c r="D59" s="170"/>
    </row>
    <row r="60" spans="4:4">
      <c r="D60" s="170"/>
    </row>
    <row r="61" spans="4:4">
      <c r="D61" s="170"/>
    </row>
    <row r="62" spans="4:4">
      <c r="D62" s="170"/>
    </row>
    <row r="63" spans="4:4">
      <c r="D63" s="170"/>
    </row>
    <row r="64" spans="4:4">
      <c r="D64" s="170"/>
    </row>
    <row r="65" spans="4:4">
      <c r="D65" s="170"/>
    </row>
    <row r="66" spans="4:4">
      <c r="D66" s="170"/>
    </row>
    <row r="67" spans="4:4">
      <c r="D67" s="170"/>
    </row>
    <row r="68" spans="4:4">
      <c r="D68" s="170"/>
    </row>
    <row r="69" spans="4:4">
      <c r="D69" s="170"/>
    </row>
    <row r="70" spans="4:4">
      <c r="D70" s="170"/>
    </row>
    <row r="71" spans="4:4">
      <c r="D71" s="170"/>
    </row>
    <row r="72" spans="4:4">
      <c r="D72" s="170"/>
    </row>
    <row r="73" spans="4:4">
      <c r="D73" s="170"/>
    </row>
    <row r="74" spans="4:4">
      <c r="D74" s="170"/>
    </row>
    <row r="75" spans="4:4">
      <c r="D75" s="170"/>
    </row>
    <row r="76" spans="4:4">
      <c r="D76" s="170"/>
    </row>
    <row r="77" spans="4:4">
      <c r="D77" s="170"/>
    </row>
    <row r="78" spans="4:4">
      <c r="D78" s="170"/>
    </row>
    <row r="79" spans="4:4">
      <c r="D79" s="170"/>
    </row>
    <row r="80" spans="4:4">
      <c r="D80" s="170"/>
    </row>
    <row r="81" spans="4:4">
      <c r="D81" s="170"/>
    </row>
    <row r="82" spans="4:4">
      <c r="D82" s="170"/>
    </row>
    <row r="83" spans="4:4">
      <c r="D83" s="170"/>
    </row>
    <row r="84" spans="4:4">
      <c r="D84" s="170"/>
    </row>
    <row r="85" spans="4:4">
      <c r="D85" s="170"/>
    </row>
    <row r="86" spans="4:4">
      <c r="D86" s="170"/>
    </row>
    <row r="87" spans="4:4">
      <c r="D87" s="170"/>
    </row>
    <row r="88" spans="4:4">
      <c r="D88" s="170"/>
    </row>
    <row r="89" spans="4:4">
      <c r="D89" s="170"/>
    </row>
    <row r="90" spans="4:4">
      <c r="D90" s="170"/>
    </row>
    <row r="91" spans="4:4">
      <c r="D91" s="170"/>
    </row>
    <row r="92" spans="4:4">
      <c r="D92" s="170"/>
    </row>
    <row r="93" spans="4:4">
      <c r="D93" s="170"/>
    </row>
    <row r="94" spans="4:4">
      <c r="D94" s="170"/>
    </row>
    <row r="95" spans="4:4">
      <c r="D95" s="170"/>
    </row>
    <row r="96" spans="4:4">
      <c r="D96" s="170"/>
    </row>
    <row r="97" spans="4:4">
      <c r="D97" s="170"/>
    </row>
    <row r="98" spans="4:4">
      <c r="D98" s="170"/>
    </row>
    <row r="99" spans="4:4">
      <c r="D99" s="170"/>
    </row>
    <row r="100" spans="4:4">
      <c r="D100" s="170"/>
    </row>
    <row r="101" spans="4:4">
      <c r="D101" s="170"/>
    </row>
    <row r="102" spans="4:4">
      <c r="D102" s="170"/>
    </row>
    <row r="103" spans="4:4">
      <c r="D103" s="170"/>
    </row>
    <row r="104" spans="4:4">
      <c r="D104" s="170"/>
    </row>
    <row r="105" spans="4:4">
      <c r="D105" s="170"/>
    </row>
    <row r="106" spans="4:4">
      <c r="D106" s="170"/>
    </row>
    <row r="107" spans="4:4">
      <c r="D107" s="170"/>
    </row>
    <row r="108" spans="4:4">
      <c r="D108" s="170"/>
    </row>
    <row r="109" spans="4:4">
      <c r="D109" s="170"/>
    </row>
    <row r="110" spans="4:4">
      <c r="D110" s="170"/>
    </row>
    <row r="111" spans="4:4">
      <c r="D111" s="170"/>
    </row>
    <row r="112" spans="4:4">
      <c r="D112" s="170"/>
    </row>
    <row r="113" spans="4:4">
      <c r="D113" s="170"/>
    </row>
    <row r="114" spans="4:4">
      <c r="D114" s="170"/>
    </row>
    <row r="115" spans="4:4">
      <c r="D115" s="170"/>
    </row>
    <row r="116" spans="4:4">
      <c r="D116" s="170"/>
    </row>
    <row r="117" spans="4:4">
      <c r="D117" s="170"/>
    </row>
    <row r="118" spans="4:4">
      <c r="D118" s="170"/>
    </row>
    <row r="119" spans="4:4">
      <c r="D119" s="170"/>
    </row>
    <row r="120" spans="4:4">
      <c r="D120" s="170"/>
    </row>
    <row r="121" spans="4:4">
      <c r="D121" s="170"/>
    </row>
    <row r="122" spans="4:4">
      <c r="D122" s="170"/>
    </row>
    <row r="123" spans="4:4">
      <c r="D123" s="170"/>
    </row>
    <row r="124" spans="4:4">
      <c r="D124" s="170"/>
    </row>
    <row r="125" spans="4:4">
      <c r="D125" s="170"/>
    </row>
    <row r="126" spans="4:4">
      <c r="D126" s="170"/>
    </row>
    <row r="127" spans="4:4">
      <c r="D127" s="170"/>
    </row>
    <row r="128" spans="4:4">
      <c r="D128" s="170"/>
    </row>
    <row r="129" spans="4:4">
      <c r="D129" s="170"/>
    </row>
    <row r="130" spans="4:4">
      <c r="D130" s="170"/>
    </row>
    <row r="131" spans="4:4">
      <c r="D131" s="170"/>
    </row>
    <row r="132" spans="4:4">
      <c r="D132" s="170"/>
    </row>
    <row r="133" spans="4:4">
      <c r="D133" s="170"/>
    </row>
    <row r="134" spans="4:4">
      <c r="D134" s="170"/>
    </row>
    <row r="135" spans="4:4">
      <c r="D135" s="170"/>
    </row>
    <row r="136" spans="4:4">
      <c r="D136" s="170"/>
    </row>
    <row r="137" spans="4:4">
      <c r="D137" s="170"/>
    </row>
    <row r="138" spans="4:4">
      <c r="D138" s="170"/>
    </row>
    <row r="139" spans="4:4">
      <c r="D139" s="170"/>
    </row>
    <row r="140" spans="4:4">
      <c r="D140" s="170"/>
    </row>
    <row r="141" spans="4:4">
      <c r="D141" s="170"/>
    </row>
    <row r="142" spans="4:4">
      <c r="D142" s="170"/>
    </row>
    <row r="143" spans="4:4">
      <c r="D143" s="170"/>
    </row>
    <row r="144" spans="4:4">
      <c r="D144" s="170"/>
    </row>
    <row r="145" spans="4:4">
      <c r="D145" s="170"/>
    </row>
    <row r="146" spans="4:4">
      <c r="D146" s="170"/>
    </row>
    <row r="147" spans="4:4">
      <c r="D147" s="170"/>
    </row>
    <row r="148" spans="4:4">
      <c r="D148" s="170"/>
    </row>
    <row r="149" spans="4:4">
      <c r="D149" s="170"/>
    </row>
    <row r="150" spans="4:4">
      <c r="D150" s="170"/>
    </row>
    <row r="151" spans="4:4">
      <c r="D151" s="170"/>
    </row>
    <row r="152" spans="4:4">
      <c r="D152" s="170"/>
    </row>
    <row r="153" spans="4:4">
      <c r="D153" s="170"/>
    </row>
    <row r="154" spans="4:4">
      <c r="D154" s="170"/>
    </row>
    <row r="155" spans="4:4">
      <c r="D155" s="170"/>
    </row>
    <row r="156" spans="4:4">
      <c r="D156" s="170"/>
    </row>
    <row r="157" spans="4:4">
      <c r="D157" s="170"/>
    </row>
    <row r="158" spans="4:4">
      <c r="D158" s="170"/>
    </row>
    <row r="159" spans="4:4">
      <c r="D159" s="170"/>
    </row>
    <row r="160" spans="4:4">
      <c r="D160" s="170"/>
    </row>
    <row r="161" spans="4:4">
      <c r="D161" s="170"/>
    </row>
    <row r="162" spans="4:4">
      <c r="D162" s="170"/>
    </row>
    <row r="163" spans="4:4">
      <c r="D163" s="170"/>
    </row>
    <row r="164" spans="4:4">
      <c r="D164" s="170"/>
    </row>
    <row r="165" spans="4:4">
      <c r="D165" s="170"/>
    </row>
    <row r="166" spans="4:4">
      <c r="D166" s="170"/>
    </row>
    <row r="167" spans="4:4">
      <c r="D167" s="170"/>
    </row>
    <row r="168" spans="4:4">
      <c r="D168" s="170"/>
    </row>
    <row r="169" spans="4:4">
      <c r="D169" s="170"/>
    </row>
    <row r="170" spans="4:4">
      <c r="D170" s="170"/>
    </row>
    <row r="171" spans="4:4">
      <c r="D171" s="170"/>
    </row>
    <row r="172" spans="4:4">
      <c r="D172" s="170"/>
    </row>
    <row r="173" spans="4:4">
      <c r="D173" s="170"/>
    </row>
    <row r="174" spans="4:4">
      <c r="D174" s="170"/>
    </row>
    <row r="175" spans="4:4">
      <c r="D175" s="170"/>
    </row>
    <row r="176" spans="4:4">
      <c r="D176" s="170"/>
    </row>
    <row r="177" spans="4:4">
      <c r="D177" s="170"/>
    </row>
    <row r="178" spans="4:4">
      <c r="D178" s="170"/>
    </row>
    <row r="179" spans="4:4">
      <c r="D179" s="170"/>
    </row>
    <row r="180" spans="4:4">
      <c r="D180" s="170"/>
    </row>
    <row r="181" spans="4:4">
      <c r="D181" s="170"/>
    </row>
    <row r="182" spans="4:4">
      <c r="D182" s="170"/>
    </row>
    <row r="183" spans="4:4">
      <c r="D183" s="170"/>
    </row>
    <row r="184" spans="4:4">
      <c r="D184" s="170"/>
    </row>
    <row r="185" spans="4:4">
      <c r="D185" s="170"/>
    </row>
    <row r="186" spans="4:4">
      <c r="D186" s="170"/>
    </row>
    <row r="187" spans="4:4">
      <c r="D187" s="170"/>
    </row>
    <row r="188" spans="4:4">
      <c r="D188" s="170"/>
    </row>
    <row r="189" spans="4:4">
      <c r="D189" s="170"/>
    </row>
    <row r="190" spans="4:4">
      <c r="D190" s="170"/>
    </row>
    <row r="191" spans="4:4">
      <c r="D191" s="170"/>
    </row>
    <row r="192" spans="4:4">
      <c r="D192" s="170"/>
    </row>
    <row r="193" spans="4:4">
      <c r="D193" s="170"/>
    </row>
    <row r="194" spans="4:4">
      <c r="D194" s="170"/>
    </row>
    <row r="195" spans="4:4">
      <c r="D195" s="170"/>
    </row>
    <row r="196" spans="4:4">
      <c r="D196" s="170"/>
    </row>
    <row r="197" spans="4:4">
      <c r="D197" s="170"/>
    </row>
    <row r="198" spans="4:4">
      <c r="D198" s="170"/>
    </row>
    <row r="199" spans="4:4">
      <c r="D199" s="170"/>
    </row>
    <row r="200" spans="4:4">
      <c r="D200" s="170"/>
    </row>
    <row r="201" spans="4:4">
      <c r="D201" s="170"/>
    </row>
    <row r="202" spans="4:4">
      <c r="D202" s="170"/>
    </row>
    <row r="203" spans="4:4">
      <c r="D203" s="170"/>
    </row>
    <row r="204" spans="4:4">
      <c r="D204" s="170"/>
    </row>
    <row r="205" spans="4:4">
      <c r="D205" s="170"/>
    </row>
    <row r="206" spans="4:4">
      <c r="D206" s="170"/>
    </row>
    <row r="207" spans="4:4">
      <c r="D207" s="170"/>
    </row>
    <row r="208" spans="4:4">
      <c r="D208" s="170"/>
    </row>
    <row r="209" spans="4:4">
      <c r="D209" s="170"/>
    </row>
    <row r="210" spans="4:4">
      <c r="D210" s="170"/>
    </row>
    <row r="211" spans="4:4">
      <c r="D211" s="170"/>
    </row>
    <row r="212" spans="4:4">
      <c r="D212" s="170"/>
    </row>
    <row r="213" spans="4:4">
      <c r="D213" s="170"/>
    </row>
    <row r="214" spans="4:4">
      <c r="D214" s="170"/>
    </row>
    <row r="215" spans="4:4">
      <c r="D215" s="170"/>
    </row>
    <row r="216" spans="4:4">
      <c r="D216" s="170"/>
    </row>
    <row r="217" spans="4:4">
      <c r="D217" s="170"/>
    </row>
    <row r="218" spans="4:4">
      <c r="D218" s="170"/>
    </row>
    <row r="219" spans="4:4">
      <c r="D219" s="170"/>
    </row>
    <row r="220" spans="4:4">
      <c r="D220" s="170"/>
    </row>
    <row r="221" spans="4:4">
      <c r="D221" s="170"/>
    </row>
    <row r="222" spans="4:4">
      <c r="D222" s="170"/>
    </row>
    <row r="223" spans="4:4">
      <c r="D223" s="170"/>
    </row>
    <row r="224" spans="4:4">
      <c r="D224" s="170"/>
    </row>
    <row r="225" spans="4:4">
      <c r="D225" s="170"/>
    </row>
    <row r="226" spans="4:4">
      <c r="D226" s="170"/>
    </row>
    <row r="227" spans="4:4">
      <c r="D227" s="170"/>
    </row>
    <row r="228" spans="4:4">
      <c r="D228" s="170"/>
    </row>
    <row r="229" spans="4:4">
      <c r="D229" s="170"/>
    </row>
    <row r="230" spans="4:4">
      <c r="D230" s="170"/>
    </row>
    <row r="231" spans="4:4">
      <c r="D231" s="170"/>
    </row>
    <row r="232" spans="4:4">
      <c r="D232" s="170"/>
    </row>
    <row r="233" spans="4:4">
      <c r="D233" s="170"/>
    </row>
    <row r="234" spans="4:4">
      <c r="D234" s="170"/>
    </row>
    <row r="235" spans="4:4">
      <c r="D235" s="170"/>
    </row>
    <row r="236" spans="4:4">
      <c r="D236" s="170"/>
    </row>
    <row r="237" spans="4:4">
      <c r="D237" s="170"/>
    </row>
    <row r="238" spans="4:4">
      <c r="D238" s="170"/>
    </row>
    <row r="239" spans="4:4">
      <c r="D239" s="170"/>
    </row>
    <row r="240" spans="4:4">
      <c r="D240" s="170"/>
    </row>
    <row r="241" spans="4:4">
      <c r="D241" s="170"/>
    </row>
    <row r="242" spans="4:4">
      <c r="D242" s="170"/>
    </row>
    <row r="243" spans="4:4">
      <c r="D243" s="170"/>
    </row>
    <row r="244" spans="4:4">
      <c r="D244" s="170"/>
    </row>
    <row r="245" spans="4:4">
      <c r="D245" s="170"/>
    </row>
    <row r="246" spans="4:4">
      <c r="D246" s="170"/>
    </row>
    <row r="247" spans="4:4">
      <c r="D247" s="170"/>
    </row>
    <row r="248" spans="4:4">
      <c r="D248" s="170"/>
    </row>
    <row r="249" spans="4:4">
      <c r="D249" s="170"/>
    </row>
    <row r="250" spans="4:4">
      <c r="D250" s="170"/>
    </row>
    <row r="251" spans="4:4">
      <c r="D251" s="170"/>
    </row>
    <row r="252" spans="4:4">
      <c r="D252" s="170"/>
    </row>
    <row r="253" spans="4:4">
      <c r="D253" s="170"/>
    </row>
    <row r="254" spans="4:4">
      <c r="D254" s="170"/>
    </row>
    <row r="255" spans="4:4">
      <c r="D255" s="170"/>
    </row>
    <row r="256" spans="4:4">
      <c r="D256" s="170"/>
    </row>
    <row r="257" spans="4:4">
      <c r="D257" s="170"/>
    </row>
    <row r="258" spans="4:4">
      <c r="D258" s="170"/>
    </row>
    <row r="259" spans="4:4">
      <c r="D259" s="170"/>
    </row>
    <row r="260" spans="4:4">
      <c r="D260" s="170"/>
    </row>
    <row r="261" spans="4:4">
      <c r="D261" s="170"/>
    </row>
    <row r="262" spans="4:4">
      <c r="D262" s="170"/>
    </row>
    <row r="263" spans="4:4">
      <c r="D263" s="170"/>
    </row>
    <row r="264" spans="4:4">
      <c r="D264" s="170"/>
    </row>
    <row r="265" spans="4:4">
      <c r="D265" s="170"/>
    </row>
    <row r="266" spans="4:4">
      <c r="D266" s="170"/>
    </row>
    <row r="267" spans="4:4">
      <c r="D267" s="170"/>
    </row>
    <row r="268" spans="4:4">
      <c r="D268" s="170"/>
    </row>
    <row r="269" spans="4:4">
      <c r="D269" s="170"/>
    </row>
    <row r="270" spans="4:4">
      <c r="D270" s="170"/>
    </row>
    <row r="271" spans="4:4">
      <c r="D271" s="170"/>
    </row>
    <row r="272" spans="4:4">
      <c r="D272" s="170"/>
    </row>
    <row r="273" spans="4:4">
      <c r="D273" s="170"/>
    </row>
    <row r="274" spans="4:4">
      <c r="D274" s="170"/>
    </row>
    <row r="275" spans="4:4">
      <c r="D275" s="170"/>
    </row>
    <row r="276" spans="4:4">
      <c r="D276" s="170"/>
    </row>
    <row r="277" spans="4:4">
      <c r="D277" s="170"/>
    </row>
    <row r="278" spans="4:4">
      <c r="D278" s="170"/>
    </row>
    <row r="279" spans="4:4">
      <c r="D279" s="170"/>
    </row>
    <row r="280" spans="4:4">
      <c r="D280" s="170"/>
    </row>
    <row r="281" spans="4:4">
      <c r="D281" s="170"/>
    </row>
    <row r="282" spans="4:4">
      <c r="D282" s="170"/>
    </row>
    <row r="283" spans="4:4">
      <c r="D283" s="170"/>
    </row>
    <row r="284" spans="4:4">
      <c r="D284" s="170"/>
    </row>
    <row r="285" spans="4:4">
      <c r="D285" s="170"/>
    </row>
    <row r="286" spans="4:4">
      <c r="D286" s="170"/>
    </row>
    <row r="287" spans="4:4">
      <c r="D287" s="170"/>
    </row>
    <row r="288" spans="4:4">
      <c r="D288" s="170"/>
    </row>
    <row r="289" spans="4:4">
      <c r="D289" s="170"/>
    </row>
    <row r="290" spans="4:4">
      <c r="D290" s="170"/>
    </row>
    <row r="291" spans="4:4">
      <c r="D291" s="170"/>
    </row>
    <row r="292" spans="4:4">
      <c r="D292" s="170"/>
    </row>
    <row r="293" spans="4:4">
      <c r="D293" s="170"/>
    </row>
    <row r="294" spans="4:4">
      <c r="D294" s="170"/>
    </row>
    <row r="295" spans="4:4">
      <c r="D295" s="170"/>
    </row>
    <row r="296" spans="4:4">
      <c r="D296" s="170"/>
    </row>
  </sheetData>
  <customSheetViews>
    <customSheetView guid="{75DDE303-4ED2-CC48-A7EE-717505790611}" scale="150">
      <selection activeCell="F4" sqref="F4"/>
    </customSheetView>
    <customSheetView guid="{83E2D429-3A18-824A-8291-7CF4E9036E6B}" scale="150">
      <selection activeCell="F4" sqref="F4"/>
    </customSheetView>
    <customSheetView guid="{0E8C9E33-841E-584F-8BDD-4CD933209546}" scale="150">
      <selection activeCell="F4" sqref="F4"/>
    </customSheetView>
  </customSheetViews>
  <mergeCells count="3">
    <mergeCell ref="A2:D2"/>
    <mergeCell ref="A3:D3"/>
    <mergeCell ref="A4:D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150" zoomScaleNormal="150" zoomScalePageLayoutView="150" workbookViewId="0">
      <selection activeCell="D14" sqref="D14"/>
    </sheetView>
  </sheetViews>
  <sheetFormatPr baseColWidth="10" defaultColWidth="8.83203125" defaultRowHeight="15" x14ac:dyDescent="0"/>
  <cols>
    <col min="1" max="1" width="30.6640625" customWidth="1"/>
    <col min="2" max="2" width="12.6640625" customWidth="1"/>
    <col min="3" max="3" width="30.6640625" customWidth="1"/>
    <col min="4" max="4" width="12.6640625" customWidth="1"/>
    <col min="5" max="5" width="8.83203125" customWidth="1"/>
  </cols>
  <sheetData>
    <row r="1" spans="1:4">
      <c r="A1" s="135"/>
      <c r="B1" s="135"/>
      <c r="C1" s="135"/>
      <c r="D1" s="135"/>
    </row>
    <row r="2" spans="1:4" ht="15.75" customHeight="1">
      <c r="A2" s="234" t="s">
        <v>42</v>
      </c>
      <c r="B2" s="234"/>
      <c r="C2" s="234"/>
      <c r="D2" s="234"/>
    </row>
    <row r="3" spans="1:4" ht="15.75" customHeight="1">
      <c r="A3" s="235" t="s">
        <v>129</v>
      </c>
      <c r="B3" s="235"/>
      <c r="C3" s="235"/>
      <c r="D3" s="235"/>
    </row>
    <row r="4" spans="1:4" ht="15.75" customHeight="1">
      <c r="A4" s="236">
        <v>41425</v>
      </c>
      <c r="B4" s="235"/>
      <c r="C4" s="235"/>
      <c r="D4" s="235"/>
    </row>
    <row r="5" spans="1:4" ht="6" customHeight="1" thickBot="1">
      <c r="A5" s="158"/>
      <c r="B5" s="158"/>
      <c r="C5" s="158"/>
      <c r="D5" s="158"/>
    </row>
    <row r="6" spans="1:4" ht="15.75" customHeight="1" thickTop="1">
      <c r="A6" s="216" t="s">
        <v>130</v>
      </c>
      <c r="B6" s="159"/>
      <c r="C6" s="217" t="s">
        <v>131</v>
      </c>
      <c r="D6" s="159"/>
    </row>
    <row r="7" spans="1:4" ht="15.75" customHeight="1">
      <c r="A7" s="30" t="s">
        <v>32</v>
      </c>
      <c r="B7" s="209">
        <v>13683</v>
      </c>
      <c r="C7" s="30" t="s">
        <v>111</v>
      </c>
      <c r="D7" s="209">
        <v>400</v>
      </c>
    </row>
    <row r="8" spans="1:4" ht="15.75" customHeight="1" thickBot="1">
      <c r="A8" s="30" t="s">
        <v>43</v>
      </c>
      <c r="B8" s="209">
        <v>250</v>
      </c>
      <c r="C8" s="30" t="s">
        <v>112</v>
      </c>
      <c r="D8" s="213">
        <v>120</v>
      </c>
    </row>
    <row r="9" spans="1:4" ht="15.75" customHeight="1" thickTop="1">
      <c r="A9" s="30" t="s">
        <v>132</v>
      </c>
      <c r="B9" s="209">
        <v>175</v>
      </c>
      <c r="C9" s="30" t="s">
        <v>140</v>
      </c>
      <c r="D9" s="215">
        <f>D7+D8</f>
        <v>520</v>
      </c>
    </row>
    <row r="10" spans="1:4" ht="15.75" customHeight="1">
      <c r="A10" s="30" t="s">
        <v>110</v>
      </c>
      <c r="B10" s="209">
        <v>100</v>
      </c>
      <c r="C10" s="218" t="s">
        <v>141</v>
      </c>
      <c r="D10" s="209"/>
    </row>
    <row r="11" spans="1:4" ht="15.75" customHeight="1">
      <c r="A11" s="30" t="s">
        <v>45</v>
      </c>
      <c r="B11" s="209">
        <v>625</v>
      </c>
      <c r="C11" s="30" t="s">
        <v>49</v>
      </c>
      <c r="D11" s="209">
        <v>15413</v>
      </c>
    </row>
    <row r="12" spans="1:4" ht="15.75" customHeight="1" thickBot="1">
      <c r="A12" s="30" t="s">
        <v>46</v>
      </c>
      <c r="B12" s="213">
        <v>1100</v>
      </c>
      <c r="C12" s="30"/>
      <c r="D12" s="213"/>
    </row>
    <row r="13" spans="1:4" ht="15.75" customHeight="1" thickTop="1" thickBot="1">
      <c r="A13" s="30" t="s">
        <v>133</v>
      </c>
      <c r="B13" s="214">
        <f>B7+B8+B9+B11+B10+B12</f>
        <v>15933</v>
      </c>
      <c r="C13" s="30" t="s">
        <v>142</v>
      </c>
      <c r="D13" s="214">
        <f>D9+D11</f>
        <v>15933</v>
      </c>
    </row>
    <row r="14" spans="1:4" ht="15.75" customHeight="1" thickTop="1">
      <c r="A14" s="30"/>
      <c r="B14" s="159"/>
      <c r="C14" s="30"/>
      <c r="D14" s="159"/>
    </row>
    <row r="15" spans="1:4" ht="15.75" customHeight="1">
      <c r="A15" s="30"/>
      <c r="B15" s="160"/>
      <c r="C15" s="30"/>
      <c r="D15" s="160"/>
    </row>
    <row r="16" spans="1:4" ht="15.75" customHeight="1">
      <c r="A16" s="30"/>
      <c r="B16" s="160"/>
      <c r="C16" s="30"/>
      <c r="D16" s="160"/>
    </row>
    <row r="17" spans="1:4" ht="15.75" customHeight="1">
      <c r="A17" s="30"/>
      <c r="B17" s="160"/>
      <c r="C17" s="30"/>
      <c r="D17" s="160"/>
    </row>
    <row r="18" spans="1:4" ht="15.75" customHeight="1">
      <c r="A18" s="30"/>
      <c r="B18" s="160"/>
      <c r="C18" s="30"/>
      <c r="D18" s="160"/>
    </row>
    <row r="19" spans="1:4" ht="15.75" customHeight="1">
      <c r="A19" s="30"/>
      <c r="B19" s="160"/>
      <c r="C19" s="30"/>
      <c r="D19" s="160"/>
    </row>
    <row r="20" spans="1:4" ht="15.75" customHeight="1">
      <c r="A20" s="30"/>
      <c r="B20" s="160"/>
      <c r="C20" s="30"/>
      <c r="D20" s="160"/>
    </row>
    <row r="21" spans="1:4" ht="15.75" customHeight="1">
      <c r="A21" s="30"/>
      <c r="B21" s="160"/>
      <c r="C21" s="30"/>
      <c r="D21" s="160"/>
    </row>
    <row r="22" spans="1:4" ht="15.75" customHeight="1">
      <c r="A22" s="30"/>
      <c r="B22" s="160"/>
      <c r="C22" s="30"/>
      <c r="D22" s="160"/>
    </row>
    <row r="23" spans="1:4" ht="15.75" customHeight="1">
      <c r="A23" s="30"/>
      <c r="B23" s="160"/>
      <c r="C23" s="30"/>
      <c r="D23" s="160"/>
    </row>
    <row r="24" spans="1:4" ht="15.75" customHeight="1">
      <c r="A24" s="30"/>
      <c r="B24" s="160"/>
      <c r="C24" s="30"/>
      <c r="D24" s="160"/>
    </row>
    <row r="25" spans="1:4" ht="15.75" customHeight="1">
      <c r="A25" s="30"/>
      <c r="B25" s="160"/>
      <c r="C25" s="30"/>
      <c r="D25" s="160"/>
    </row>
    <row r="26" spans="1:4" ht="15.75" customHeight="1">
      <c r="A26" s="30"/>
      <c r="B26" s="160"/>
      <c r="C26" s="30"/>
      <c r="D26" s="160"/>
    </row>
    <row r="27" spans="1:4" ht="15.75" customHeight="1">
      <c r="A27" s="30"/>
      <c r="B27" s="160"/>
      <c r="C27" s="30"/>
      <c r="D27" s="160"/>
    </row>
    <row r="28" spans="1:4" ht="15.75" customHeight="1">
      <c r="A28" s="30"/>
      <c r="B28" s="160"/>
      <c r="C28" s="30"/>
      <c r="D28" s="160"/>
    </row>
    <row r="29" spans="1:4" ht="15.75" customHeight="1">
      <c r="A29" s="30"/>
      <c r="B29" s="160"/>
      <c r="C29" s="30"/>
      <c r="D29" s="160"/>
    </row>
    <row r="30" spans="1:4" ht="15.75" customHeight="1">
      <c r="A30" s="30"/>
      <c r="B30" s="160"/>
      <c r="C30" s="30"/>
      <c r="D30" s="160"/>
    </row>
    <row r="31" spans="1:4" ht="15.75" customHeight="1">
      <c r="A31" s="30"/>
      <c r="B31" s="160"/>
      <c r="C31" s="30"/>
      <c r="D31" s="160"/>
    </row>
    <row r="32" spans="1:4" ht="15.75" customHeight="1">
      <c r="A32" s="30"/>
      <c r="B32" s="160"/>
      <c r="C32" s="30"/>
      <c r="D32" s="160"/>
    </row>
    <row r="33" spans="1:4" ht="15.75" customHeight="1">
      <c r="A33" s="30"/>
      <c r="B33" s="160"/>
      <c r="C33" s="30"/>
      <c r="D33" s="160"/>
    </row>
    <row r="34" spans="1:4" ht="15.75" customHeight="1">
      <c r="A34" s="30"/>
      <c r="B34" s="160"/>
      <c r="C34" s="30"/>
      <c r="D34" s="160"/>
    </row>
    <row r="35" spans="1:4" ht="15.75" customHeight="1">
      <c r="A35" s="30"/>
      <c r="B35" s="160"/>
      <c r="C35" s="30"/>
      <c r="D35" s="30"/>
    </row>
    <row r="36" spans="1:4" ht="15.75" customHeight="1">
      <c r="A36" s="30"/>
      <c r="B36" s="160"/>
      <c r="C36" s="30"/>
      <c r="D36" s="30"/>
    </row>
    <row r="37" spans="1:4" ht="15.75" customHeight="1">
      <c r="A37" s="30"/>
      <c r="B37" s="160"/>
      <c r="C37" s="30"/>
      <c r="D37" s="30"/>
    </row>
    <row r="38" spans="1:4" ht="15.75" customHeight="1">
      <c r="A38" s="30"/>
      <c r="B38" s="160"/>
      <c r="C38" s="30"/>
      <c r="D38" s="30"/>
    </row>
    <row r="39" spans="1:4" ht="15.75" customHeight="1">
      <c r="A39" s="30"/>
      <c r="B39" s="160"/>
      <c r="C39" s="30"/>
      <c r="D39" s="30"/>
    </row>
    <row r="40" spans="1:4" ht="15.75" customHeight="1">
      <c r="A40" s="30"/>
      <c r="B40" s="160"/>
      <c r="C40" s="30"/>
      <c r="D40" s="30"/>
    </row>
    <row r="41" spans="1:4" ht="15.75" customHeight="1">
      <c r="A41" s="30"/>
      <c r="B41" s="30"/>
      <c r="C41" s="30"/>
      <c r="D41" s="30"/>
    </row>
    <row r="42" spans="1:4" ht="15.75" customHeight="1">
      <c r="A42" s="30"/>
      <c r="B42" s="30"/>
      <c r="C42" s="30"/>
      <c r="D42" s="30"/>
    </row>
    <row r="43" spans="1:4" ht="15.75" customHeight="1">
      <c r="A43" s="30"/>
      <c r="B43" s="30"/>
      <c r="C43" s="30"/>
      <c r="D43" s="30"/>
    </row>
    <row r="44" spans="1:4" ht="15.75" customHeight="1">
      <c r="A44" s="30"/>
      <c r="B44" s="30"/>
      <c r="C44" s="30"/>
      <c r="D44" s="30"/>
    </row>
    <row r="45" spans="1:4" ht="15.75" customHeight="1">
      <c r="A45" s="30"/>
      <c r="B45" s="30"/>
      <c r="C45" s="30"/>
      <c r="D45" s="30"/>
    </row>
    <row r="46" spans="1:4" ht="15.75" customHeight="1">
      <c r="A46" s="30"/>
      <c r="B46" s="30"/>
      <c r="C46" s="30"/>
      <c r="D46" s="30"/>
    </row>
    <row r="47" spans="1:4" ht="12.75" customHeight="1"/>
  </sheetData>
  <customSheetViews>
    <customSheetView guid="{75DDE303-4ED2-CC48-A7EE-717505790611}" scale="150">
      <selection activeCell="D13" sqref="D13"/>
    </customSheetView>
    <customSheetView guid="{83E2D429-3A18-824A-8291-7CF4E9036E6B}" scale="150">
      <selection activeCell="D13" sqref="D13"/>
    </customSheetView>
    <customSheetView guid="{0E8C9E33-841E-584F-8BDD-4CD933209546}" scale="150">
      <selection activeCell="D13" sqref="D13"/>
    </customSheetView>
  </customSheetViews>
  <mergeCells count="3">
    <mergeCell ref="A2:D2"/>
    <mergeCell ref="A3:D3"/>
    <mergeCell ref="A4:D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2" zoomScale="150" zoomScaleNormal="150" zoomScalePageLayoutView="150" workbookViewId="0">
      <selection activeCell="C17" sqref="C17"/>
    </sheetView>
  </sheetViews>
  <sheetFormatPr baseColWidth="10" defaultColWidth="8.83203125" defaultRowHeight="15" x14ac:dyDescent="0"/>
  <cols>
    <col min="1" max="1" width="59.5" customWidth="1"/>
    <col min="2" max="3" width="12.6640625" customWidth="1"/>
    <col min="4" max="4" width="8.83203125" customWidth="1"/>
  </cols>
  <sheetData>
    <row r="1" spans="1:3">
      <c r="A1" s="135"/>
      <c r="B1" s="135"/>
      <c r="C1" s="135"/>
    </row>
    <row r="2" spans="1:3" ht="15.75" customHeight="1">
      <c r="A2" s="234" t="s">
        <v>146</v>
      </c>
      <c r="B2" s="234"/>
      <c r="C2" s="234"/>
    </row>
    <row r="3" spans="1:3" ht="15.75" customHeight="1">
      <c r="A3" s="235" t="s">
        <v>145</v>
      </c>
      <c r="B3" s="235"/>
      <c r="C3" s="235"/>
    </row>
    <row r="4" spans="1:3" ht="15.75" customHeight="1">
      <c r="A4" s="236">
        <v>41425</v>
      </c>
      <c r="B4" s="235"/>
      <c r="C4" s="235"/>
    </row>
    <row r="5" spans="1:3" ht="6" customHeight="1" thickBot="1">
      <c r="A5" s="158"/>
      <c r="B5" s="158"/>
      <c r="C5" s="158"/>
    </row>
    <row r="6" spans="1:3" ht="15.75" customHeight="1" thickTop="1">
      <c r="A6" s="161" t="s">
        <v>6</v>
      </c>
      <c r="B6" s="162" t="s">
        <v>9</v>
      </c>
      <c r="C6" s="162" t="s">
        <v>10</v>
      </c>
    </row>
    <row r="7" spans="1:3" ht="15.75" customHeight="1">
      <c r="A7" s="30" t="s">
        <v>32</v>
      </c>
      <c r="B7" s="209">
        <f>Worksheet!I8</f>
        <v>13683</v>
      </c>
      <c r="C7" s="30"/>
    </row>
    <row r="8" spans="1:3" ht="15.75" customHeight="1">
      <c r="A8" s="30" t="s">
        <v>43</v>
      </c>
      <c r="B8" s="209">
        <f>Worksheet!I9</f>
        <v>250</v>
      </c>
      <c r="C8" s="30"/>
    </row>
    <row r="9" spans="1:3" ht="15.75" customHeight="1">
      <c r="A9" s="30" t="s">
        <v>132</v>
      </c>
      <c r="B9" s="209">
        <f>Worksheet!I10</f>
        <v>175</v>
      </c>
      <c r="C9" s="30"/>
    </row>
    <row r="10" spans="1:3" ht="15.75" customHeight="1">
      <c r="A10" s="30" t="s">
        <v>110</v>
      </c>
      <c r="B10" s="209">
        <f>Worksheet!I11</f>
        <v>100</v>
      </c>
      <c r="C10" s="30"/>
    </row>
    <row r="11" spans="1:3" ht="15.75" customHeight="1">
      <c r="A11" s="30" t="s">
        <v>147</v>
      </c>
      <c r="B11" s="209">
        <f>Worksheet!I12</f>
        <v>625</v>
      </c>
      <c r="C11" s="30"/>
    </row>
    <row r="12" spans="1:3" ht="15.75" customHeight="1" thickBot="1">
      <c r="A12" s="30" t="s">
        <v>46</v>
      </c>
      <c r="B12" s="220">
        <f>Worksheet!I13</f>
        <v>1100</v>
      </c>
      <c r="C12" s="30"/>
    </row>
    <row r="13" spans="1:3" ht="15.75" customHeight="1" thickTop="1">
      <c r="A13" s="30" t="str">
        <f>Worksheet!B14</f>
        <v>A/P - Dunn Supplies</v>
      </c>
      <c r="B13" s="26"/>
      <c r="C13" s="209">
        <f>Worksheet!J14</f>
        <v>400</v>
      </c>
    </row>
    <row r="14" spans="1:3" ht="15.75" customHeight="1">
      <c r="A14" s="30" t="str">
        <f>Worksheet!B15</f>
        <v>A/P - Greenway Supplies</v>
      </c>
      <c r="B14" s="30"/>
      <c r="C14" s="209">
        <f>Worksheet!J15</f>
        <v>120</v>
      </c>
    </row>
    <row r="15" spans="1:3" ht="15.75" customHeight="1" thickBot="1">
      <c r="A15" s="30" t="str">
        <f>Worksheet!B16</f>
        <v>Brian Dawson, Capital</v>
      </c>
      <c r="B15" s="30"/>
      <c r="C15" s="213">
        <v>15413</v>
      </c>
    </row>
    <row r="16" spans="1:3" ht="15.75" customHeight="1" thickTop="1" thickBot="1">
      <c r="A16" s="30" t="s">
        <v>148</v>
      </c>
      <c r="B16" s="219">
        <f>B7+B8+B9+B11+B10+B12</f>
        <v>15933</v>
      </c>
      <c r="C16" s="214">
        <f>C15+C14+C13</f>
        <v>15933</v>
      </c>
    </row>
    <row r="17" spans="1:3" ht="15.75" customHeight="1" thickTop="1">
      <c r="A17" s="30"/>
      <c r="B17" s="26"/>
      <c r="C17" s="26"/>
    </row>
    <row r="18" spans="1:3" ht="15.75" customHeight="1">
      <c r="A18" s="30"/>
      <c r="B18" s="30"/>
      <c r="C18" s="30"/>
    </row>
    <row r="19" spans="1:3" ht="15.75" customHeight="1">
      <c r="A19" s="30"/>
      <c r="B19" s="30"/>
      <c r="C19" s="30"/>
    </row>
    <row r="20" spans="1:3" ht="15.75" customHeight="1">
      <c r="A20" s="30"/>
      <c r="B20" s="30"/>
      <c r="C20" s="30"/>
    </row>
    <row r="21" spans="1:3" ht="15.75" customHeight="1">
      <c r="A21" s="30"/>
      <c r="B21" s="30"/>
      <c r="C21" s="30"/>
    </row>
    <row r="22" spans="1:3" ht="15.75" customHeight="1">
      <c r="A22" s="30"/>
      <c r="B22" s="30"/>
      <c r="C22" s="30"/>
    </row>
    <row r="23" spans="1:3" ht="15.75" customHeight="1">
      <c r="A23" s="30"/>
      <c r="B23" s="30"/>
      <c r="C23" s="30"/>
    </row>
    <row r="24" spans="1:3" ht="15.75" customHeight="1">
      <c r="A24" s="30"/>
      <c r="B24" s="30"/>
      <c r="C24" s="30"/>
    </row>
    <row r="25" spans="1:3" ht="15.75" customHeight="1">
      <c r="A25" s="30"/>
      <c r="B25" s="30"/>
      <c r="C25" s="30"/>
    </row>
    <row r="26" spans="1:3" ht="15.75" customHeight="1">
      <c r="A26" s="30"/>
      <c r="B26" s="30"/>
      <c r="C26" s="30"/>
    </row>
    <row r="27" spans="1:3" ht="15.75" customHeight="1">
      <c r="A27" s="30"/>
      <c r="B27" s="30"/>
      <c r="C27" s="30"/>
    </row>
    <row r="28" spans="1:3" ht="15.75" customHeight="1">
      <c r="A28" s="30"/>
      <c r="B28" s="30"/>
      <c r="C28" s="30"/>
    </row>
    <row r="29" spans="1:3" ht="15.75" customHeight="1">
      <c r="A29" s="30"/>
      <c r="B29" s="30"/>
      <c r="C29" s="30"/>
    </row>
    <row r="30" spans="1:3" ht="15.75" customHeight="1">
      <c r="A30" s="30"/>
      <c r="B30" s="30"/>
      <c r="C30" s="30"/>
    </row>
    <row r="31" spans="1:3" ht="15.75" customHeight="1">
      <c r="A31" s="30"/>
      <c r="B31" s="30"/>
      <c r="C31" s="30"/>
    </row>
    <row r="32" spans="1:3" ht="15.75" customHeight="1">
      <c r="A32" s="30"/>
      <c r="B32" s="30"/>
      <c r="C32" s="30"/>
    </row>
    <row r="33" spans="1:3" ht="15.75" customHeight="1">
      <c r="A33" s="30"/>
      <c r="B33" s="30"/>
      <c r="C33" s="30"/>
    </row>
    <row r="34" spans="1:3" ht="15.75" customHeight="1">
      <c r="A34" s="30"/>
      <c r="B34" s="30"/>
      <c r="C34" s="30"/>
    </row>
    <row r="35" spans="1:3" ht="15.75" customHeight="1">
      <c r="A35" s="30"/>
      <c r="B35" s="30"/>
      <c r="C35" s="30"/>
    </row>
    <row r="36" spans="1:3" ht="15.75" customHeight="1">
      <c r="A36" s="30"/>
      <c r="B36" s="30"/>
      <c r="C36" s="30"/>
    </row>
    <row r="37" spans="1:3" ht="15.75" customHeight="1">
      <c r="A37" s="30"/>
      <c r="B37" s="30"/>
      <c r="C37" s="30"/>
    </row>
    <row r="38" spans="1:3" ht="15.75" customHeight="1">
      <c r="A38" s="30"/>
      <c r="B38" s="30"/>
      <c r="C38" s="30"/>
    </row>
    <row r="39" spans="1:3" ht="15.75" customHeight="1">
      <c r="A39" s="30"/>
      <c r="B39" s="30"/>
      <c r="C39" s="30"/>
    </row>
    <row r="40" spans="1:3" ht="15.75" customHeight="1">
      <c r="A40" s="30"/>
      <c r="B40" s="30"/>
      <c r="C40" s="30"/>
    </row>
    <row r="41" spans="1:3" ht="15.75" customHeight="1">
      <c r="A41" s="30"/>
      <c r="B41" s="30"/>
      <c r="C41" s="30"/>
    </row>
    <row r="42" spans="1:3" ht="15.75" customHeight="1">
      <c r="A42" s="30"/>
      <c r="B42" s="30"/>
      <c r="C42" s="30"/>
    </row>
    <row r="43" spans="1:3" ht="15.75" customHeight="1">
      <c r="A43" s="30"/>
      <c r="B43" s="30"/>
      <c r="C43" s="30"/>
    </row>
    <row r="44" spans="1:3" ht="15.75" customHeight="1">
      <c r="A44" s="30"/>
      <c r="B44" s="30"/>
      <c r="C44" s="30"/>
    </row>
    <row r="45" spans="1:3" ht="15.75" customHeight="1">
      <c r="A45" s="30"/>
      <c r="B45" s="30"/>
      <c r="C45" s="30"/>
    </row>
    <row r="46" spans="1:3" ht="15.75" customHeight="1">
      <c r="A46" s="30"/>
      <c r="B46" s="30"/>
      <c r="C46" s="30"/>
    </row>
    <row r="47" spans="1:3" ht="12.75" customHeight="1"/>
  </sheetData>
  <customSheetViews>
    <customSheetView guid="{75DDE303-4ED2-CC48-A7EE-717505790611}" scale="150" topLeftCell="A5">
      <selection activeCell="A46" sqref="A46"/>
    </customSheetView>
    <customSheetView guid="{83E2D429-3A18-824A-8291-7CF4E9036E6B}" scale="150" topLeftCell="A5">
      <selection activeCell="A46" sqref="A46"/>
    </customSheetView>
    <customSheetView guid="{0E8C9E33-841E-584F-8BDD-4CD933209546}" scale="150" topLeftCell="A5">
      <selection activeCell="A46" sqref="A46"/>
    </customSheetView>
  </customSheetViews>
  <mergeCells count="3">
    <mergeCell ref="A2:C2"/>
    <mergeCell ref="A3:C3"/>
    <mergeCell ref="A4:C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GenJourn - p. 1</vt:lpstr>
      <vt:lpstr>GenJourn - p. 2</vt:lpstr>
      <vt:lpstr>General Ledger</vt:lpstr>
      <vt:lpstr>Bank Reconciliation</vt:lpstr>
      <vt:lpstr>Worksheet</vt:lpstr>
      <vt:lpstr>GenJourn - p. 3</vt:lpstr>
      <vt:lpstr>Income Statement</vt:lpstr>
      <vt:lpstr>Balance Sheet</vt:lpstr>
      <vt:lpstr>Post-Closing Trial Balance</vt:lpstr>
    </vt:vector>
  </TitlesOfParts>
  <Company/>
  <LinksUpToDate>false</LinksUpToDate>
  <SharedDoc>true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O'Brien</dc:creator>
  <cp:lastModifiedBy>Jake Mitchell</cp:lastModifiedBy>
  <dcterms:created xsi:type="dcterms:W3CDTF">2013-09-24T16:01:36Z</dcterms:created>
  <dcterms:modified xsi:type="dcterms:W3CDTF">2013-12-09T12:35:25Z</dcterms:modified>
</cp:coreProperties>
</file>